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ve\Downloads\"/>
    </mc:Choice>
  </mc:AlternateContent>
  <xr:revisionPtr revIDLastSave="0" documentId="13_ncr:1_{4F8AA058-292E-4CB0-918E-0359DE60B4CD}" xr6:coauthVersionLast="36" xr6:coauthVersionMax="36" xr10:uidLastSave="{00000000-0000-0000-0000-000000000000}"/>
  <bookViews>
    <workbookView xWindow="0" yWindow="0" windowWidth="20400" windowHeight="8085" activeTab="2" xr2:uid="{00000000-000D-0000-FFFF-FFFF00000000}"/>
  </bookViews>
  <sheets>
    <sheet name="表紙" sheetId="1" r:id="rId1"/>
    <sheet name="本大会(11月18日)" sheetId="3" r:id="rId2"/>
    <sheet name="　前日大会(11月17日）" sheetId="5" r:id="rId3"/>
    <sheet name="Sheet4" sheetId="6" state="hidden" r:id="rId4"/>
    <sheet name="前日大会(11月17日)" sheetId="2" state="hidden" r:id="rId5"/>
    <sheet name="DATA" sheetId="4" state="hidden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4" i="3" l="1"/>
  <c r="U7" i="3" l="1"/>
  <c r="O7" i="6" l="1"/>
  <c r="O11" i="6"/>
  <c r="N8" i="5" s="1"/>
  <c r="P11" i="6"/>
  <c r="Q11" i="6"/>
  <c r="R11" i="6"/>
  <c r="S11" i="6"/>
  <c r="O12" i="6"/>
  <c r="P12" i="6"/>
  <c r="Q12" i="6"/>
  <c r="R12" i="6"/>
  <c r="S12" i="6"/>
  <c r="O13" i="6"/>
  <c r="P13" i="6"/>
  <c r="Q13" i="6"/>
  <c r="R13" i="6"/>
  <c r="S13" i="6"/>
  <c r="O14" i="6"/>
  <c r="P14" i="6"/>
  <c r="Q14" i="6"/>
  <c r="R14" i="6"/>
  <c r="S14" i="6"/>
  <c r="O15" i="6"/>
  <c r="P15" i="6"/>
  <c r="Q15" i="6"/>
  <c r="R15" i="6"/>
  <c r="S15" i="6"/>
  <c r="O16" i="6"/>
  <c r="P16" i="6"/>
  <c r="Q16" i="6"/>
  <c r="R16" i="6"/>
  <c r="S16" i="6"/>
  <c r="O17" i="6"/>
  <c r="P17" i="6"/>
  <c r="Q17" i="6"/>
  <c r="R17" i="6"/>
  <c r="S17" i="6"/>
  <c r="O18" i="6"/>
  <c r="P18" i="6"/>
  <c r="Q18" i="6"/>
  <c r="R18" i="6"/>
  <c r="S18" i="6"/>
  <c r="O19" i="6"/>
  <c r="P19" i="6"/>
  <c r="Q19" i="6"/>
  <c r="R19" i="6"/>
  <c r="S19" i="6"/>
  <c r="O20" i="6"/>
  <c r="P20" i="6"/>
  <c r="Q20" i="6"/>
  <c r="R20" i="6"/>
  <c r="S20" i="6"/>
  <c r="O21" i="6"/>
  <c r="P21" i="6"/>
  <c r="Q21" i="6"/>
  <c r="R21" i="6"/>
  <c r="S21" i="6"/>
  <c r="O22" i="6"/>
  <c r="P22" i="6"/>
  <c r="Q22" i="6"/>
  <c r="R22" i="6"/>
  <c r="S22" i="6"/>
  <c r="O23" i="6"/>
  <c r="P23" i="6"/>
  <c r="Q23" i="6"/>
  <c r="R23" i="6"/>
  <c r="S23" i="6"/>
  <c r="O24" i="6"/>
  <c r="P24" i="6"/>
  <c r="Q24" i="6"/>
  <c r="R24" i="6"/>
  <c r="S24" i="6"/>
  <c r="O25" i="6"/>
  <c r="P25" i="6"/>
  <c r="Q25" i="6"/>
  <c r="R25" i="6"/>
  <c r="S25" i="6"/>
  <c r="O26" i="6"/>
  <c r="P26" i="6"/>
  <c r="Q26" i="6"/>
  <c r="R26" i="6"/>
  <c r="S26" i="6"/>
  <c r="O27" i="6"/>
  <c r="P27" i="6"/>
  <c r="Q27" i="6"/>
  <c r="R27" i="6"/>
  <c r="S27" i="6"/>
  <c r="O28" i="6"/>
  <c r="P28" i="6"/>
  <c r="Q28" i="6"/>
  <c r="R28" i="6"/>
  <c r="S28" i="6"/>
  <c r="O29" i="6"/>
  <c r="P29" i="6"/>
  <c r="Q29" i="6"/>
  <c r="R29" i="6"/>
  <c r="S29" i="6"/>
  <c r="O30" i="6"/>
  <c r="P30" i="6"/>
  <c r="Q30" i="6"/>
  <c r="R30" i="6"/>
  <c r="S30" i="6"/>
  <c r="O31" i="6"/>
  <c r="P31" i="6"/>
  <c r="Q31" i="6"/>
  <c r="R31" i="6"/>
  <c r="S31" i="6"/>
  <c r="O32" i="6"/>
  <c r="P32" i="6"/>
  <c r="Q32" i="6"/>
  <c r="R32" i="6"/>
  <c r="S32" i="6"/>
  <c r="O33" i="6"/>
  <c r="P33" i="6"/>
  <c r="Q33" i="6"/>
  <c r="R33" i="6"/>
  <c r="S33" i="6"/>
  <c r="O34" i="6"/>
  <c r="P34" i="6"/>
  <c r="Q34" i="6"/>
  <c r="R34" i="6"/>
  <c r="S34" i="6"/>
  <c r="O35" i="6"/>
  <c r="P35" i="6"/>
  <c r="Q35" i="6"/>
  <c r="R35" i="6"/>
  <c r="S35" i="6"/>
  <c r="O36" i="6"/>
  <c r="P36" i="6"/>
  <c r="Q36" i="6"/>
  <c r="R36" i="6"/>
  <c r="S36" i="6"/>
  <c r="O37" i="6"/>
  <c r="P37" i="6"/>
  <c r="Q37" i="6"/>
  <c r="R37" i="6"/>
  <c r="S37" i="6"/>
  <c r="O38" i="6"/>
  <c r="P38" i="6"/>
  <c r="Q38" i="6"/>
  <c r="R38" i="6"/>
  <c r="S38" i="6"/>
  <c r="O39" i="6"/>
  <c r="P39" i="6"/>
  <c r="Q39" i="6"/>
  <c r="R39" i="6"/>
  <c r="S39" i="6"/>
  <c r="O40" i="6"/>
  <c r="P40" i="6"/>
  <c r="Q40" i="6"/>
  <c r="R40" i="6"/>
  <c r="S40" i="6"/>
  <c r="O41" i="6"/>
  <c r="P41" i="6"/>
  <c r="Q41" i="6"/>
  <c r="R41" i="6"/>
  <c r="S41" i="6"/>
  <c r="O42" i="6"/>
  <c r="P42" i="6"/>
  <c r="Q42" i="6"/>
  <c r="R42" i="6"/>
  <c r="S42" i="6"/>
  <c r="O43" i="6"/>
  <c r="P43" i="6"/>
  <c r="Q43" i="6"/>
  <c r="R43" i="6"/>
  <c r="S43" i="6"/>
  <c r="O44" i="6"/>
  <c r="P44" i="6"/>
  <c r="Q44" i="6"/>
  <c r="R44" i="6"/>
  <c r="S44" i="6"/>
  <c r="O45" i="6"/>
  <c r="P45" i="6"/>
  <c r="Q45" i="6"/>
  <c r="R45" i="6"/>
  <c r="S45" i="6"/>
  <c r="O46" i="6"/>
  <c r="P46" i="6"/>
  <c r="Q46" i="6"/>
  <c r="R46" i="6"/>
  <c r="S46" i="6"/>
  <c r="O47" i="6"/>
  <c r="P47" i="6"/>
  <c r="Q47" i="6"/>
  <c r="R47" i="6"/>
  <c r="S47" i="6"/>
  <c r="O48" i="6"/>
  <c r="P48" i="6"/>
  <c r="Q48" i="6"/>
  <c r="R48" i="6"/>
  <c r="S48" i="6"/>
  <c r="O49" i="6"/>
  <c r="P49" i="6"/>
  <c r="Q49" i="6"/>
  <c r="R49" i="6"/>
  <c r="S49" i="6"/>
  <c r="O50" i="6"/>
  <c r="P50" i="6"/>
  <c r="Q50" i="6"/>
  <c r="R50" i="6"/>
  <c r="S50" i="6"/>
  <c r="O51" i="6"/>
  <c r="P51" i="6"/>
  <c r="Q51" i="6"/>
  <c r="R51" i="6"/>
  <c r="S51" i="6"/>
  <c r="O52" i="6"/>
  <c r="P52" i="6"/>
  <c r="Q52" i="6"/>
  <c r="R52" i="6"/>
  <c r="S52" i="6"/>
  <c r="O53" i="6"/>
  <c r="P53" i="6"/>
  <c r="Q53" i="6"/>
  <c r="R53" i="6"/>
  <c r="S53" i="6"/>
  <c r="O54" i="6"/>
  <c r="P54" i="6"/>
  <c r="Q54" i="6"/>
  <c r="R54" i="6"/>
  <c r="S54" i="6"/>
  <c r="O55" i="6"/>
  <c r="P55" i="6"/>
  <c r="Q55" i="6"/>
  <c r="R55" i="6"/>
  <c r="S55" i="6"/>
  <c r="O56" i="6"/>
  <c r="P56" i="6"/>
  <c r="Q56" i="6"/>
  <c r="R56" i="6"/>
  <c r="S56" i="6"/>
  <c r="O57" i="6"/>
  <c r="P57" i="6"/>
  <c r="Q57" i="6"/>
  <c r="R57" i="6"/>
  <c r="S57" i="6"/>
  <c r="O58" i="6"/>
  <c r="P58" i="6"/>
  <c r="Q58" i="6"/>
  <c r="R58" i="6"/>
  <c r="S58" i="6"/>
  <c r="O59" i="6"/>
  <c r="P59" i="6"/>
  <c r="Q59" i="6"/>
  <c r="R59" i="6"/>
  <c r="S59" i="6"/>
  <c r="O60" i="6"/>
  <c r="P60" i="6"/>
  <c r="Q60" i="6"/>
  <c r="R60" i="6"/>
  <c r="S60" i="6"/>
  <c r="O61" i="6"/>
  <c r="P61" i="6"/>
  <c r="Q61" i="6"/>
  <c r="R61" i="6"/>
  <c r="S61" i="6"/>
  <c r="O62" i="6"/>
  <c r="P62" i="6"/>
  <c r="Q62" i="6"/>
  <c r="R62" i="6"/>
  <c r="S62" i="6"/>
  <c r="O63" i="6"/>
  <c r="P63" i="6"/>
  <c r="Q63" i="6"/>
  <c r="R63" i="6"/>
  <c r="S63" i="6"/>
  <c r="O64" i="6"/>
  <c r="P64" i="6"/>
  <c r="Q64" i="6"/>
  <c r="R64" i="6"/>
  <c r="S64" i="6"/>
  <c r="O65" i="6"/>
  <c r="P65" i="6"/>
  <c r="Q65" i="6"/>
  <c r="R65" i="6"/>
  <c r="S65" i="6"/>
  <c r="O66" i="6"/>
  <c r="P66" i="6"/>
  <c r="Q66" i="6"/>
  <c r="R66" i="6"/>
  <c r="S66" i="6"/>
  <c r="O67" i="6"/>
  <c r="P67" i="6"/>
  <c r="Q67" i="6"/>
  <c r="R67" i="6"/>
  <c r="S67" i="6"/>
  <c r="O68" i="6"/>
  <c r="P68" i="6"/>
  <c r="Q68" i="6"/>
  <c r="R68" i="6"/>
  <c r="S68" i="6"/>
  <c r="O69" i="6"/>
  <c r="P69" i="6"/>
  <c r="Q69" i="6"/>
  <c r="R69" i="6"/>
  <c r="S69" i="6"/>
  <c r="O70" i="6"/>
  <c r="P70" i="6"/>
  <c r="Q70" i="6"/>
  <c r="R70" i="6"/>
  <c r="S70" i="6"/>
  <c r="O71" i="6"/>
  <c r="P71" i="6"/>
  <c r="Q71" i="6"/>
  <c r="R71" i="6"/>
  <c r="S71" i="6"/>
  <c r="O72" i="6"/>
  <c r="P72" i="6"/>
  <c r="Q72" i="6"/>
  <c r="R72" i="6"/>
  <c r="S72" i="6"/>
  <c r="O73" i="6"/>
  <c r="P73" i="6"/>
  <c r="Q73" i="6"/>
  <c r="R73" i="6"/>
  <c r="S73" i="6"/>
  <c r="O74" i="6"/>
  <c r="P74" i="6"/>
  <c r="Q74" i="6"/>
  <c r="R74" i="6"/>
  <c r="S74" i="6"/>
  <c r="O75" i="6"/>
  <c r="P75" i="6"/>
  <c r="Q75" i="6"/>
  <c r="R75" i="6"/>
  <c r="S75" i="6"/>
  <c r="O76" i="6"/>
  <c r="P76" i="6"/>
  <c r="Q76" i="6"/>
  <c r="R76" i="6"/>
  <c r="S76" i="6"/>
  <c r="O77" i="6"/>
  <c r="P77" i="6"/>
  <c r="Q77" i="6"/>
  <c r="R77" i="6"/>
  <c r="S77" i="6"/>
  <c r="O78" i="6"/>
  <c r="P78" i="6"/>
  <c r="Q78" i="6"/>
  <c r="R78" i="6"/>
  <c r="S78" i="6"/>
  <c r="O79" i="6"/>
  <c r="P79" i="6"/>
  <c r="Q79" i="6"/>
  <c r="R79" i="6"/>
  <c r="S79" i="6"/>
  <c r="O80" i="6"/>
  <c r="P80" i="6"/>
  <c r="Q80" i="6"/>
  <c r="R80" i="6"/>
  <c r="S80" i="6"/>
  <c r="O81" i="6"/>
  <c r="P81" i="6"/>
  <c r="Q81" i="6"/>
  <c r="R81" i="6"/>
  <c r="S81" i="6"/>
  <c r="O82" i="6"/>
  <c r="P82" i="6"/>
  <c r="Q82" i="6"/>
  <c r="R82" i="6"/>
  <c r="S82" i="6"/>
  <c r="O83" i="6"/>
  <c r="P83" i="6"/>
  <c r="Q83" i="6"/>
  <c r="R83" i="6"/>
  <c r="S83" i="6"/>
  <c r="O84" i="6"/>
  <c r="P84" i="6"/>
  <c r="Q84" i="6"/>
  <c r="R84" i="6"/>
  <c r="S84" i="6"/>
  <c r="O85" i="6"/>
  <c r="P85" i="6"/>
  <c r="Q85" i="6"/>
  <c r="R85" i="6"/>
  <c r="S85" i="6"/>
  <c r="O86" i="6"/>
  <c r="P86" i="6"/>
  <c r="Q86" i="6"/>
  <c r="R86" i="6"/>
  <c r="S86" i="6"/>
  <c r="O87" i="6"/>
  <c r="P87" i="6"/>
  <c r="Q87" i="6"/>
  <c r="R87" i="6"/>
  <c r="S87" i="6"/>
  <c r="O88" i="6"/>
  <c r="P88" i="6"/>
  <c r="Q88" i="6"/>
  <c r="R88" i="6"/>
  <c r="S88" i="6"/>
  <c r="O89" i="6"/>
  <c r="P89" i="6"/>
  <c r="Q89" i="6"/>
  <c r="R89" i="6"/>
  <c r="S89" i="6"/>
  <c r="O90" i="6"/>
  <c r="P90" i="6"/>
  <c r="Q90" i="6"/>
  <c r="R90" i="6"/>
  <c r="S90" i="6"/>
  <c r="O91" i="6"/>
  <c r="P91" i="6"/>
  <c r="Q91" i="6"/>
  <c r="R91" i="6"/>
  <c r="S91" i="6"/>
  <c r="O92" i="6"/>
  <c r="P92" i="6"/>
  <c r="Q92" i="6"/>
  <c r="R92" i="6"/>
  <c r="S92" i="6"/>
  <c r="O93" i="6"/>
  <c r="P93" i="6"/>
  <c r="Q93" i="6"/>
  <c r="R93" i="6"/>
  <c r="S93" i="6"/>
  <c r="O94" i="6"/>
  <c r="P94" i="6"/>
  <c r="Q94" i="6"/>
  <c r="R94" i="6"/>
  <c r="S94" i="6"/>
  <c r="O95" i="6"/>
  <c r="P95" i="6"/>
  <c r="Q95" i="6"/>
  <c r="R95" i="6"/>
  <c r="S95" i="6"/>
  <c r="O96" i="6"/>
  <c r="P96" i="6"/>
  <c r="Q96" i="6"/>
  <c r="R96" i="6"/>
  <c r="S96" i="6"/>
  <c r="O97" i="6"/>
  <c r="P97" i="6"/>
  <c r="Q97" i="6"/>
  <c r="R97" i="6"/>
  <c r="S97" i="6"/>
  <c r="O98" i="6"/>
  <c r="P98" i="6"/>
  <c r="Q98" i="6"/>
  <c r="R98" i="6"/>
  <c r="S98" i="6"/>
  <c r="O99" i="6"/>
  <c r="P99" i="6"/>
  <c r="Q99" i="6"/>
  <c r="R99" i="6"/>
  <c r="S99" i="6"/>
  <c r="O100" i="6"/>
  <c r="P100" i="6"/>
  <c r="Q100" i="6"/>
  <c r="R100" i="6"/>
  <c r="S100" i="6"/>
  <c r="O101" i="6"/>
  <c r="P101" i="6"/>
  <c r="Q101" i="6"/>
  <c r="R101" i="6"/>
  <c r="S101" i="6"/>
  <c r="O102" i="6"/>
  <c r="P102" i="6"/>
  <c r="Q102" i="6"/>
  <c r="R102" i="6"/>
  <c r="S102" i="6"/>
  <c r="O103" i="6"/>
  <c r="P103" i="6"/>
  <c r="Q103" i="6"/>
  <c r="R103" i="6"/>
  <c r="S103" i="6"/>
  <c r="O104" i="6"/>
  <c r="P104" i="6"/>
  <c r="Q104" i="6"/>
  <c r="R104" i="6"/>
  <c r="S104" i="6"/>
  <c r="O105" i="6"/>
  <c r="P105" i="6"/>
  <c r="Q105" i="6"/>
  <c r="R105" i="6"/>
  <c r="S105" i="6"/>
  <c r="O106" i="6"/>
  <c r="P106" i="6"/>
  <c r="Q106" i="6"/>
  <c r="R106" i="6"/>
  <c r="S106" i="6"/>
  <c r="O107" i="6"/>
  <c r="P107" i="6"/>
  <c r="Q107" i="6"/>
  <c r="R107" i="6"/>
  <c r="S107" i="6"/>
  <c r="O108" i="6"/>
  <c r="P108" i="6"/>
  <c r="Q108" i="6"/>
  <c r="R108" i="6"/>
  <c r="S108" i="6"/>
  <c r="O109" i="6"/>
  <c r="P109" i="6"/>
  <c r="Q109" i="6"/>
  <c r="R109" i="6"/>
  <c r="S109" i="6"/>
  <c r="O110" i="6"/>
  <c r="P110" i="6"/>
  <c r="Q110" i="6"/>
  <c r="R110" i="6"/>
  <c r="S110" i="6"/>
  <c r="O111" i="6"/>
  <c r="P111" i="6"/>
  <c r="Q111" i="6"/>
  <c r="R111" i="6"/>
  <c r="S111" i="6"/>
  <c r="O112" i="6"/>
  <c r="P112" i="6"/>
  <c r="Q112" i="6"/>
  <c r="R112" i="6"/>
  <c r="S112" i="6"/>
  <c r="O113" i="6"/>
  <c r="P113" i="6"/>
  <c r="Q113" i="6"/>
  <c r="R113" i="6"/>
  <c r="S113" i="6"/>
  <c r="O114" i="6"/>
  <c r="P114" i="6"/>
  <c r="Q114" i="6"/>
  <c r="R114" i="6"/>
  <c r="S114" i="6"/>
  <c r="O115" i="6"/>
  <c r="P115" i="6"/>
  <c r="Q115" i="6"/>
  <c r="R115" i="6"/>
  <c r="S115" i="6"/>
  <c r="O116" i="6"/>
  <c r="P116" i="6"/>
  <c r="Q116" i="6"/>
  <c r="R116" i="6"/>
  <c r="S116" i="6"/>
  <c r="O117" i="6"/>
  <c r="P117" i="6"/>
  <c r="Q117" i="6"/>
  <c r="R117" i="6"/>
  <c r="S117" i="6"/>
  <c r="O118" i="6"/>
  <c r="P118" i="6"/>
  <c r="Q118" i="6"/>
  <c r="R118" i="6"/>
  <c r="S118" i="6"/>
  <c r="O119" i="6"/>
  <c r="P119" i="6"/>
  <c r="Q119" i="6"/>
  <c r="R119" i="6"/>
  <c r="S119" i="6"/>
  <c r="O120" i="6"/>
  <c r="P120" i="6"/>
  <c r="Q120" i="6"/>
  <c r="R120" i="6"/>
  <c r="S120" i="6"/>
  <c r="O121" i="6"/>
  <c r="P121" i="6"/>
  <c r="Q121" i="6"/>
  <c r="R121" i="6"/>
  <c r="S121" i="6"/>
  <c r="O122" i="6"/>
  <c r="P122" i="6"/>
  <c r="Q122" i="6"/>
  <c r="R122" i="6"/>
  <c r="S122" i="6"/>
  <c r="O123" i="6"/>
  <c r="P123" i="6"/>
  <c r="Q123" i="6"/>
  <c r="R123" i="6"/>
  <c r="S123" i="6"/>
  <c r="O124" i="6"/>
  <c r="P124" i="6"/>
  <c r="Q124" i="6"/>
  <c r="R124" i="6"/>
  <c r="S124" i="6"/>
  <c r="O125" i="6"/>
  <c r="P125" i="6"/>
  <c r="Q125" i="6"/>
  <c r="R125" i="6"/>
  <c r="S125" i="6"/>
  <c r="O126" i="6"/>
  <c r="P126" i="6"/>
  <c r="Q126" i="6"/>
  <c r="R126" i="6"/>
  <c r="S126" i="6"/>
  <c r="O127" i="6"/>
  <c r="P127" i="6"/>
  <c r="Q127" i="6"/>
  <c r="R127" i="6"/>
  <c r="S127" i="6"/>
  <c r="O128" i="6"/>
  <c r="P128" i="6"/>
  <c r="Q128" i="6"/>
  <c r="R128" i="6"/>
  <c r="S128" i="6"/>
  <c r="O129" i="6"/>
  <c r="P129" i="6"/>
  <c r="Q129" i="6"/>
  <c r="R129" i="6"/>
  <c r="S129" i="6"/>
  <c r="O130" i="6"/>
  <c r="P130" i="6"/>
  <c r="Q130" i="6"/>
  <c r="R130" i="6"/>
  <c r="S130" i="6"/>
  <c r="O131" i="6"/>
  <c r="P131" i="6"/>
  <c r="Q131" i="6"/>
  <c r="R131" i="6"/>
  <c r="S131" i="6"/>
  <c r="O132" i="6"/>
  <c r="P132" i="6"/>
  <c r="Q132" i="6"/>
  <c r="R132" i="6"/>
  <c r="S132" i="6"/>
  <c r="O133" i="6"/>
  <c r="P133" i="6"/>
  <c r="Q133" i="6"/>
  <c r="R133" i="6"/>
  <c r="S133" i="6"/>
  <c r="O134" i="6"/>
  <c r="P134" i="6"/>
  <c r="Q134" i="6"/>
  <c r="R134" i="6"/>
  <c r="S134" i="6"/>
  <c r="O135" i="6"/>
  <c r="P135" i="6"/>
  <c r="Q135" i="6"/>
  <c r="R135" i="6"/>
  <c r="S135" i="6"/>
  <c r="O136" i="6"/>
  <c r="P136" i="6"/>
  <c r="Q136" i="6"/>
  <c r="R136" i="6"/>
  <c r="S136" i="6"/>
  <c r="O137" i="6"/>
  <c r="P137" i="6"/>
  <c r="Q137" i="6"/>
  <c r="R137" i="6"/>
  <c r="S137" i="6"/>
  <c r="O138" i="6"/>
  <c r="P138" i="6"/>
  <c r="Q138" i="6"/>
  <c r="R138" i="6"/>
  <c r="S138" i="6"/>
  <c r="O139" i="6"/>
  <c r="P139" i="6"/>
  <c r="Q139" i="6"/>
  <c r="R139" i="6"/>
  <c r="S139" i="6"/>
  <c r="O140" i="6"/>
  <c r="P140" i="6"/>
  <c r="Q140" i="6"/>
  <c r="R140" i="6"/>
  <c r="S140" i="6"/>
  <c r="O141" i="6"/>
  <c r="P141" i="6"/>
  <c r="Q141" i="6"/>
  <c r="R141" i="6"/>
  <c r="S141" i="6"/>
  <c r="O142" i="6"/>
  <c r="P142" i="6"/>
  <c r="Q142" i="6"/>
  <c r="R142" i="6"/>
  <c r="S142" i="6"/>
  <c r="O143" i="6"/>
  <c r="P143" i="6"/>
  <c r="Q143" i="6"/>
  <c r="R143" i="6"/>
  <c r="S143" i="6"/>
  <c r="O144" i="6"/>
  <c r="P144" i="6"/>
  <c r="Q144" i="6"/>
  <c r="R144" i="6"/>
  <c r="S144" i="6"/>
  <c r="O145" i="6"/>
  <c r="P145" i="6"/>
  <c r="Q145" i="6"/>
  <c r="R145" i="6"/>
  <c r="S145" i="6"/>
  <c r="O146" i="6"/>
  <c r="P146" i="6"/>
  <c r="Q146" i="6"/>
  <c r="R146" i="6"/>
  <c r="S146" i="6"/>
  <c r="O147" i="6"/>
  <c r="P147" i="6"/>
  <c r="Q147" i="6"/>
  <c r="R147" i="6"/>
  <c r="S147" i="6"/>
  <c r="O148" i="6"/>
  <c r="P148" i="6"/>
  <c r="Q148" i="6"/>
  <c r="R148" i="6"/>
  <c r="S148" i="6"/>
  <c r="O149" i="6"/>
  <c r="P149" i="6"/>
  <c r="Q149" i="6"/>
  <c r="R149" i="6"/>
  <c r="S149" i="6"/>
  <c r="O150" i="6"/>
  <c r="P150" i="6"/>
  <c r="Q150" i="6"/>
  <c r="R150" i="6"/>
  <c r="S150" i="6"/>
  <c r="O151" i="6"/>
  <c r="P151" i="6"/>
  <c r="Q151" i="6"/>
  <c r="R151" i="6"/>
  <c r="S151" i="6"/>
  <c r="O152" i="6"/>
  <c r="P152" i="6"/>
  <c r="Q152" i="6"/>
  <c r="R152" i="6"/>
  <c r="S152" i="6"/>
  <c r="O153" i="6"/>
  <c r="P153" i="6"/>
  <c r="Q153" i="6"/>
  <c r="R153" i="6"/>
  <c r="S153" i="6"/>
  <c r="O154" i="6"/>
  <c r="P154" i="6"/>
  <c r="Q154" i="6"/>
  <c r="R154" i="6"/>
  <c r="S154" i="6"/>
  <c r="O155" i="6"/>
  <c r="P155" i="6"/>
  <c r="Q155" i="6"/>
  <c r="R155" i="6"/>
  <c r="S155" i="6"/>
  <c r="O156" i="6"/>
  <c r="P156" i="6"/>
  <c r="Q156" i="6"/>
  <c r="R156" i="6"/>
  <c r="S156" i="6"/>
  <c r="O157" i="6"/>
  <c r="P157" i="6"/>
  <c r="Q157" i="6"/>
  <c r="R157" i="6"/>
  <c r="S157" i="6"/>
  <c r="O158" i="6"/>
  <c r="P158" i="6"/>
  <c r="Q158" i="6"/>
  <c r="R158" i="6"/>
  <c r="S158" i="6"/>
  <c r="O159" i="6"/>
  <c r="P159" i="6"/>
  <c r="Q159" i="6"/>
  <c r="R159" i="6"/>
  <c r="S159" i="6"/>
  <c r="U6" i="3" l="1"/>
  <c r="U10" i="3" l="1"/>
  <c r="T7" i="3"/>
  <c r="T13" i="3"/>
  <c r="U8" i="3" l="1"/>
  <c r="U72" i="3" l="1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9" i="3"/>
  <c r="T9" i="3" l="1"/>
  <c r="T10" i="3"/>
  <c r="T11" i="3"/>
  <c r="T12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8" i="3"/>
  <c r="T6" i="3" l="1"/>
  <c r="N9" i="5" l="1"/>
  <c r="N12" i="5"/>
  <c r="N13" i="5"/>
  <c r="N16" i="5"/>
  <c r="N17" i="5"/>
  <c r="N20" i="5"/>
  <c r="N21" i="5"/>
  <c r="N24" i="5"/>
  <c r="N25" i="5"/>
  <c r="N28" i="5"/>
  <c r="N29" i="5"/>
  <c r="N32" i="5"/>
  <c r="N33" i="5"/>
  <c r="N36" i="5"/>
  <c r="N37" i="5"/>
  <c r="N40" i="5"/>
  <c r="N41" i="5"/>
  <c r="N44" i="5"/>
  <c r="N45" i="5"/>
  <c r="N48" i="5"/>
  <c r="N49" i="5"/>
  <c r="N52" i="5"/>
  <c r="N53" i="5"/>
  <c r="N56" i="5"/>
  <c r="N57" i="5"/>
  <c r="N60" i="5"/>
  <c r="N61" i="5"/>
  <c r="N64" i="5"/>
  <c r="N65" i="5"/>
  <c r="N68" i="5"/>
  <c r="N69" i="5"/>
  <c r="N72" i="5"/>
  <c r="N73" i="5"/>
  <c r="N76" i="5"/>
  <c r="N77" i="5"/>
  <c r="N80" i="5"/>
  <c r="N81" i="5"/>
  <c r="N84" i="5"/>
  <c r="N85" i="5"/>
  <c r="N88" i="5"/>
  <c r="N89" i="5"/>
  <c r="N92" i="5"/>
  <c r="N93" i="5"/>
  <c r="N96" i="5"/>
  <c r="N97" i="5"/>
  <c r="N100" i="5"/>
  <c r="N101" i="5"/>
  <c r="N104" i="5"/>
  <c r="N105" i="5"/>
  <c r="N108" i="5"/>
  <c r="N109" i="5"/>
  <c r="N112" i="5"/>
  <c r="N113" i="5"/>
  <c r="N116" i="5"/>
  <c r="N117" i="5"/>
  <c r="N120" i="5"/>
  <c r="N121" i="5"/>
  <c r="N124" i="5"/>
  <c r="N125" i="5"/>
  <c r="N128" i="5"/>
  <c r="N129" i="5"/>
  <c r="N132" i="5"/>
  <c r="N133" i="5"/>
  <c r="N136" i="5"/>
  <c r="N137" i="5"/>
  <c r="N140" i="5"/>
  <c r="N141" i="5"/>
  <c r="N144" i="5"/>
  <c r="N145" i="5"/>
  <c r="N148" i="5"/>
  <c r="N149" i="5"/>
  <c r="N152" i="5"/>
  <c r="N153" i="5"/>
  <c r="N156" i="5" l="1"/>
  <c r="N155" i="5"/>
  <c r="N147" i="5"/>
  <c r="N139" i="5"/>
  <c r="N131" i="5"/>
  <c r="N127" i="5"/>
  <c r="N123" i="5"/>
  <c r="N119" i="5"/>
  <c r="N115" i="5"/>
  <c r="N111" i="5"/>
  <c r="N107" i="5"/>
  <c r="N103" i="5"/>
  <c r="N99" i="5"/>
  <c r="N95" i="5"/>
  <c r="N91" i="5"/>
  <c r="N87" i="5"/>
  <c r="N83" i="5"/>
  <c r="N79" i="5"/>
  <c r="N75" i="5"/>
  <c r="N71" i="5"/>
  <c r="N67" i="5"/>
  <c r="N63" i="5"/>
  <c r="N59" i="5"/>
  <c r="N55" i="5"/>
  <c r="N51" i="5"/>
  <c r="N47" i="5"/>
  <c r="N43" i="5"/>
  <c r="N39" i="5"/>
  <c r="N35" i="5"/>
  <c r="N31" i="5"/>
  <c r="N27" i="5"/>
  <c r="N23" i="5"/>
  <c r="N19" i="5"/>
  <c r="N15" i="5"/>
  <c r="N11" i="5"/>
  <c r="N151" i="5"/>
  <c r="N143" i="5"/>
  <c r="N135" i="5"/>
  <c r="N154" i="5"/>
  <c r="N150" i="5"/>
  <c r="N146" i="5"/>
  <c r="N142" i="5"/>
  <c r="N138" i="5"/>
  <c r="N134" i="5"/>
  <c r="N130" i="5"/>
  <c r="N126" i="5"/>
  <c r="N122" i="5"/>
  <c r="N118" i="5"/>
  <c r="N114" i="5"/>
  <c r="N110" i="5"/>
  <c r="N106" i="5"/>
  <c r="N102" i="5"/>
  <c r="N98" i="5"/>
  <c r="N94" i="5"/>
  <c r="N90" i="5"/>
  <c r="N86" i="5"/>
  <c r="N82" i="5"/>
  <c r="N78" i="5"/>
  <c r="N74" i="5"/>
  <c r="N70" i="5"/>
  <c r="N66" i="5"/>
  <c r="N62" i="5"/>
  <c r="N58" i="5"/>
  <c r="N54" i="5"/>
  <c r="N50" i="5"/>
  <c r="N46" i="5"/>
  <c r="N42" i="5"/>
  <c r="N38" i="5"/>
  <c r="N34" i="5"/>
  <c r="N30" i="5"/>
  <c r="N26" i="5"/>
  <c r="N22" i="5"/>
  <c r="N18" i="5"/>
  <c r="N14" i="5"/>
  <c r="N10" i="5"/>
  <c r="O9" i="6" l="1"/>
  <c r="D12" i="1"/>
</calcChain>
</file>

<file path=xl/sharedStrings.xml><?xml version="1.0" encoding="utf-8"?>
<sst xmlns="http://schemas.openxmlformats.org/spreadsheetml/2006/main" count="281" uniqueCount="176">
  <si>
    <t>代表者（申込者）情報</t>
    <rPh sb="0" eb="3">
      <t>ダイヒョウシャ</t>
    </rPh>
    <rPh sb="4" eb="6">
      <t>モウシコミ</t>
    </rPh>
    <rPh sb="6" eb="7">
      <t>シャ</t>
    </rPh>
    <rPh sb="8" eb="10">
      <t>ジョウホウ</t>
    </rPh>
    <phoneticPr fontId="4"/>
  </si>
  <si>
    <t>第23回京大京女大会申し込みフォーム</t>
    <rPh sb="0" eb="1">
      <t>ダイ</t>
    </rPh>
    <rPh sb="3" eb="8">
      <t>カイキョウダイキョウジョ</t>
    </rPh>
    <rPh sb="8" eb="11">
      <t>タイカイモウ</t>
    </rPh>
    <rPh sb="12" eb="13">
      <t>コ</t>
    </rPh>
    <phoneticPr fontId="4"/>
  </si>
  <si>
    <t>大学名またはクラブ名</t>
    <rPh sb="0" eb="3">
      <t>ダイガクメイ</t>
    </rPh>
    <rPh sb="9" eb="10">
      <t>メイ</t>
    </rPh>
    <phoneticPr fontId="4"/>
  </si>
  <si>
    <t>代表者氏名</t>
    <rPh sb="0" eb="2">
      <t>ダイヒョウ</t>
    </rPh>
    <rPh sb="2" eb="3">
      <t>シャ</t>
    </rPh>
    <rPh sb="3" eb="5">
      <t>シメイ</t>
    </rPh>
    <phoneticPr fontId="4"/>
  </si>
  <si>
    <t>電話番号</t>
    <rPh sb="0" eb="4">
      <t>デンワバンゴウ</t>
    </rPh>
    <phoneticPr fontId="4"/>
  </si>
  <si>
    <t>E-mailアドレス</t>
  </si>
  <si>
    <t>振込総額(円)</t>
    <rPh sb="0" eb="1">
      <t>フ</t>
    </rPh>
    <rPh sb="1" eb="2">
      <t>コ</t>
    </rPh>
    <rPh sb="2" eb="4">
      <t>ソウガク</t>
    </rPh>
    <rPh sb="5" eb="6">
      <t>エン</t>
    </rPh>
    <phoneticPr fontId="1"/>
  </si>
  <si>
    <t>振込人名義（代表者と異なる場合のみ）</t>
    <rPh sb="0" eb="2">
      <t>フリコミ</t>
    </rPh>
    <rPh sb="2" eb="3">
      <t>ニン</t>
    </rPh>
    <rPh sb="3" eb="5">
      <t>メイギ</t>
    </rPh>
    <rPh sb="6" eb="9">
      <t>ダイヒョウシャ</t>
    </rPh>
    <rPh sb="10" eb="11">
      <t>コト</t>
    </rPh>
    <rPh sb="13" eb="15">
      <t>バアイ</t>
    </rPh>
    <phoneticPr fontId="1"/>
  </si>
  <si>
    <t>住所</t>
    <rPh sb="0" eb="2">
      <t>ジュウショ</t>
    </rPh>
    <phoneticPr fontId="1"/>
  </si>
  <si>
    <t>〒</t>
    <phoneticPr fontId="4"/>
  </si>
  <si>
    <t>質問等ありましたらご記入ください</t>
    <rPh sb="0" eb="2">
      <t>シツモン</t>
    </rPh>
    <rPh sb="2" eb="3">
      <t>トウ</t>
    </rPh>
    <rPh sb="10" eb="12">
      <t>キニュウ</t>
    </rPh>
    <phoneticPr fontId="4"/>
  </si>
  <si>
    <t>性別</t>
    <rPh sb="0" eb="2">
      <t>セイベツ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</si>
  <si>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</si>
  <si>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</si>
  <si>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Eカード</t>
    <phoneticPr fontId="4"/>
  </si>
  <si>
    <t>成績郵送</t>
    <rPh sb="0" eb="2">
      <t>セイセキ</t>
    </rPh>
    <rPh sb="2" eb="4">
      <t>ユウソウ</t>
    </rPh>
    <phoneticPr fontId="4"/>
  </si>
  <si>
    <t>緊急連絡先</t>
    <rPh sb="0" eb="5">
      <t>キンキュウレンラクサキ</t>
    </rPh>
    <phoneticPr fontId="4"/>
  </si>
  <si>
    <t>本人との続柄</t>
    <rPh sb="0" eb="2">
      <t>ホンニン</t>
    </rPh>
    <rPh sb="4" eb="6">
      <t>ゾクガラ</t>
    </rPh>
    <phoneticPr fontId="4"/>
  </si>
  <si>
    <t>男性</t>
    <rPh sb="0" eb="1">
      <t>オトコ</t>
    </rPh>
    <rPh sb="1" eb="2">
      <t>セイ</t>
    </rPh>
    <phoneticPr fontId="4"/>
  </si>
  <si>
    <t>女性</t>
    <rPh sb="0" eb="2">
      <t>ジョセイ</t>
    </rPh>
    <phoneticPr fontId="4"/>
  </si>
  <si>
    <t>参加クラス</t>
    <rPh sb="0" eb="2">
      <t>サンカ</t>
    </rPh>
    <phoneticPr fontId="4"/>
  </si>
  <si>
    <t>区分</t>
    <rPh sb="0" eb="2">
      <t>クブン</t>
    </rPh>
    <phoneticPr fontId="4"/>
  </si>
  <si>
    <t>高校生以下</t>
    <rPh sb="0" eb="3">
      <t>コウコウセイ</t>
    </rPh>
    <rPh sb="3" eb="5">
      <t>イカ</t>
    </rPh>
    <phoneticPr fontId="4"/>
  </si>
  <si>
    <t>学生(高校生以下を除く)</t>
    <rPh sb="0" eb="2">
      <t>ガクセイ</t>
    </rPh>
    <rPh sb="3" eb="8">
      <t>コウコウセイイカ</t>
    </rPh>
    <rPh sb="9" eb="10">
      <t>ノゾ</t>
    </rPh>
    <phoneticPr fontId="4"/>
  </si>
  <si>
    <t>社会人</t>
    <rPh sb="0" eb="2">
      <t>シャカイ</t>
    </rPh>
    <rPh sb="2" eb="3">
      <t>ジン</t>
    </rPh>
    <phoneticPr fontId="4"/>
  </si>
  <si>
    <t>1111-11-1111</t>
    <phoneticPr fontId="4"/>
  </si>
  <si>
    <t>M21E</t>
    <phoneticPr fontId="4"/>
  </si>
  <si>
    <t>M21A</t>
    <phoneticPr fontId="4"/>
  </si>
  <si>
    <t>M30A</t>
    <phoneticPr fontId="4"/>
  </si>
  <si>
    <t>M40A</t>
    <phoneticPr fontId="4"/>
  </si>
  <si>
    <t>M50A</t>
    <phoneticPr fontId="4"/>
  </si>
  <si>
    <t>M60A</t>
    <phoneticPr fontId="4"/>
  </si>
  <si>
    <t>M70A</t>
    <phoneticPr fontId="4"/>
  </si>
  <si>
    <t>M80A</t>
    <phoneticPr fontId="4"/>
  </si>
  <si>
    <t>M20A</t>
    <phoneticPr fontId="4"/>
  </si>
  <si>
    <t>M18A</t>
    <phoneticPr fontId="4"/>
  </si>
  <si>
    <t>M15A</t>
    <phoneticPr fontId="4"/>
  </si>
  <si>
    <t>M12</t>
    <phoneticPr fontId="4"/>
  </si>
  <si>
    <t>M10</t>
    <phoneticPr fontId="4"/>
  </si>
  <si>
    <t>MBL</t>
    <phoneticPr fontId="4"/>
  </si>
  <si>
    <t>MBS</t>
    <phoneticPr fontId="4"/>
  </si>
  <si>
    <t>M21A-C</t>
    <phoneticPr fontId="4"/>
  </si>
  <si>
    <t>W21E</t>
    <phoneticPr fontId="4"/>
  </si>
  <si>
    <t>W21A</t>
    <phoneticPr fontId="4"/>
  </si>
  <si>
    <t>W30A</t>
    <phoneticPr fontId="4"/>
  </si>
  <si>
    <t>W40A</t>
    <phoneticPr fontId="4"/>
  </si>
  <si>
    <t>W50A</t>
    <phoneticPr fontId="4"/>
  </si>
  <si>
    <t>W60A</t>
    <phoneticPr fontId="4"/>
  </si>
  <si>
    <t>W70A</t>
    <phoneticPr fontId="4"/>
  </si>
  <si>
    <t>W80A</t>
    <phoneticPr fontId="4"/>
  </si>
  <si>
    <t>W20A</t>
    <phoneticPr fontId="4"/>
  </si>
  <si>
    <t>W18A</t>
    <phoneticPr fontId="4"/>
  </si>
  <si>
    <t>W15A</t>
    <phoneticPr fontId="4"/>
  </si>
  <si>
    <t>W12</t>
    <phoneticPr fontId="4"/>
  </si>
  <si>
    <t>W10</t>
    <phoneticPr fontId="4"/>
  </si>
  <si>
    <t>WBL</t>
    <phoneticPr fontId="4"/>
  </si>
  <si>
    <t>WBS</t>
    <phoneticPr fontId="4"/>
  </si>
  <si>
    <t>W21A-C</t>
    <phoneticPr fontId="4"/>
  </si>
  <si>
    <t>OAL</t>
    <phoneticPr fontId="4"/>
  </si>
  <si>
    <t>OAS</t>
    <phoneticPr fontId="4"/>
  </si>
  <si>
    <t>OB</t>
    <phoneticPr fontId="4"/>
  </si>
  <si>
    <t>ON/OG</t>
    <phoneticPr fontId="4"/>
  </si>
  <si>
    <t>市民</t>
    <rPh sb="0" eb="2">
      <t>シミン</t>
    </rPh>
    <phoneticPr fontId="4"/>
  </si>
  <si>
    <t>マイカード</t>
  </si>
  <si>
    <t>マイカード</t>
    <phoneticPr fontId="4"/>
  </si>
  <si>
    <t>レンタル</t>
    <phoneticPr fontId="4"/>
  </si>
  <si>
    <t>父</t>
    <rPh sb="0" eb="1">
      <t>チチ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</si>
  <si>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</si>
  <si>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</si>
  <si>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備考</t>
    <rPh sb="0" eb="2">
      <t>ビコウ</t>
    </rPh>
    <phoneticPr fontId="4"/>
  </si>
  <si>
    <t>登録している</t>
    <rPh sb="0" eb="2">
      <t>トウロク</t>
    </rPh>
    <phoneticPr fontId="4"/>
  </si>
  <si>
    <t>登録していない</t>
    <rPh sb="0" eb="2">
      <t>トウロク</t>
    </rPh>
    <phoneticPr fontId="4"/>
  </si>
  <si>
    <t>京大OLC</t>
    <rPh sb="0" eb="2">
      <t>キョウダイ</t>
    </rPh>
    <phoneticPr fontId="4"/>
  </si>
  <si>
    <t>京都府京都市左京区○○町△△ハイツ×ー×</t>
    <rPh sb="11" eb="12">
      <t>チョウ</t>
    </rPh>
    <phoneticPr fontId="4"/>
  </si>
  <si>
    <t>本大会当日の駐車希望台数の概数(台)</t>
    <rPh sb="0" eb="3">
      <t>ホンタイカイ</t>
    </rPh>
    <rPh sb="3" eb="5">
      <t>トウジツ</t>
    </rPh>
    <rPh sb="6" eb="8">
      <t>チュウシャ</t>
    </rPh>
    <rPh sb="8" eb="10">
      <t>キボウ</t>
    </rPh>
    <rPh sb="10" eb="12">
      <t>ダイスウ</t>
    </rPh>
    <rPh sb="13" eb="15">
      <t>ガイスウ</t>
    </rPh>
    <rPh sb="16" eb="17">
      <t>ダイ</t>
    </rPh>
    <phoneticPr fontId="2"/>
  </si>
  <si>
    <t>生年月日
(年/月/日)</t>
    <rPh sb="0" eb="4">
      <t>セイネンガッピ</t>
    </rPh>
    <rPh sb="6" eb="7">
      <t>ネン</t>
    </rPh>
    <rPh sb="8" eb="9">
      <t>ガツ</t>
    </rPh>
    <rPh sb="10" eb="11">
      <t>ニチ</t>
    </rPh>
    <phoneticPr fontId="4"/>
  </si>
  <si>
    <t>運営者使用欄
(編集不可)</t>
    <rPh sb="0" eb="2">
      <t>ウンエイ</t>
    </rPh>
    <rPh sb="2" eb="3">
      <t>シャ</t>
    </rPh>
    <rPh sb="3" eb="5">
      <t>シヨウ</t>
    </rPh>
    <rPh sb="5" eb="6">
      <t>ラン</t>
    </rPh>
    <rPh sb="8" eb="10">
      <t>ヘンシュウ</t>
    </rPh>
    <rPh sb="10" eb="12">
      <t>フカ</t>
    </rPh>
    <phoneticPr fontId="4"/>
  </si>
  <si>
    <t>きりゅうたろう</t>
    <phoneticPr fontId="4"/>
  </si>
  <si>
    <t>ふりがな
(空白不要)</t>
    <rPh sb="6" eb="8">
      <t>クウハク</t>
    </rPh>
    <rPh sb="8" eb="10">
      <t>フヨウ</t>
    </rPh>
    <phoneticPr fontId="4"/>
  </si>
  <si>
    <t>氏名
(空白不要)</t>
    <rPh sb="0" eb="2">
      <t>シメイ</t>
    </rPh>
    <rPh sb="4" eb="6">
      <t>クウハク</t>
    </rPh>
    <rPh sb="6" eb="8">
      <t>フヨウ</t>
    </rPh>
    <phoneticPr fontId="4"/>
  </si>
  <si>
    <t>年齢(自動計算)
(2019/3/31時点)</t>
    <rPh sb="0" eb="2">
      <t>ネンレイ</t>
    </rPh>
    <rPh sb="3" eb="7">
      <t>ジドウケイサン</t>
    </rPh>
    <phoneticPr fontId="4"/>
  </si>
  <si>
    <t>Eカード
ナンバー</t>
    <phoneticPr fontId="4"/>
  </si>
  <si>
    <t>プログラム
郵送</t>
    <rPh sb="6" eb="8">
      <t>ユウソウ</t>
    </rPh>
    <phoneticPr fontId="4"/>
  </si>
  <si>
    <t>(例)</t>
    <rPh sb="1" eb="2">
      <t>レイ</t>
    </rPh>
    <phoneticPr fontId="4"/>
  </si>
  <si>
    <t>桐生太郎</t>
    <rPh sb="0" eb="2">
      <t>キリュウ</t>
    </rPh>
    <rPh sb="2" eb="3">
      <t>タ</t>
    </rPh>
    <rPh sb="3" eb="4">
      <t>ロウ</t>
    </rPh>
    <phoneticPr fontId="4"/>
  </si>
  <si>
    <t>参加費
(自動計算)</t>
    <rPh sb="0" eb="3">
      <t>サンカヒ</t>
    </rPh>
    <rPh sb="5" eb="7">
      <t>ジドウ</t>
    </rPh>
    <rPh sb="7" eb="9">
      <t>ケイサン</t>
    </rPh>
    <phoneticPr fontId="4"/>
  </si>
  <si>
    <t>000-0000</t>
    <phoneticPr fontId="4"/>
  </si>
  <si>
    <t>0000-00-0000</t>
    <phoneticPr fontId="4"/>
  </si>
  <si>
    <t>所属</t>
    <rPh sb="0" eb="2">
      <t>ショゾク</t>
    </rPh>
    <phoneticPr fontId="4"/>
  </si>
  <si>
    <t>〇本申し込みシートの機能に万一不備がございましたら、お手数ですが備考もしくは表紙のシートにその旨を添えた上での送付をお願い致します。</t>
    <phoneticPr fontId="4"/>
  </si>
  <si>
    <t>〇所属、備考以外の記入欄は全て必須項目です。</t>
    <rPh sb="1" eb="3">
      <t>ショゾク</t>
    </rPh>
    <rPh sb="4" eb="6">
      <t>ビコウ</t>
    </rPh>
    <rPh sb="6" eb="8">
      <t>イガイ</t>
    </rPh>
    <rPh sb="9" eb="11">
      <t>キニュウ</t>
    </rPh>
    <rPh sb="11" eb="12">
      <t>ラン</t>
    </rPh>
    <rPh sb="13" eb="14">
      <t>スベ</t>
    </rPh>
    <rPh sb="15" eb="17">
      <t>ヒッス</t>
    </rPh>
    <rPh sb="17" eb="19">
      <t>コウモク</t>
    </rPh>
    <phoneticPr fontId="4"/>
  </si>
  <si>
    <t>日本学連賛助会員登録</t>
    <phoneticPr fontId="4"/>
  </si>
  <si>
    <t>M21E/W21E</t>
    <phoneticPr fontId="4"/>
  </si>
  <si>
    <t>M21A/W21A</t>
    <phoneticPr fontId="4"/>
  </si>
  <si>
    <t>M30A/W30A</t>
    <phoneticPr fontId="4"/>
  </si>
  <si>
    <t>M40A/W40A</t>
    <phoneticPr fontId="4"/>
  </si>
  <si>
    <t>M50A/W50A</t>
    <phoneticPr fontId="4"/>
  </si>
  <si>
    <t>M60A/W60A</t>
    <phoneticPr fontId="4"/>
  </si>
  <si>
    <t>M70A/W70A</t>
    <phoneticPr fontId="4"/>
  </si>
  <si>
    <t>M80A/W80A</t>
    <phoneticPr fontId="4"/>
  </si>
  <si>
    <t>M20A/W20A</t>
    <phoneticPr fontId="4"/>
  </si>
  <si>
    <t>M18A/W18A</t>
    <phoneticPr fontId="4"/>
  </si>
  <si>
    <t>M15A/W15A</t>
    <phoneticPr fontId="4"/>
  </si>
  <si>
    <t>M12/W12</t>
    <phoneticPr fontId="4"/>
  </si>
  <si>
    <t>M10/W10</t>
    <phoneticPr fontId="4"/>
  </si>
  <si>
    <t>MBL/WBL</t>
    <phoneticPr fontId="4"/>
  </si>
  <si>
    <t>MBS/WBS</t>
    <phoneticPr fontId="4"/>
  </si>
  <si>
    <t>M21A-C/W21A-C</t>
    <phoneticPr fontId="4"/>
  </si>
  <si>
    <t>OAL</t>
    <phoneticPr fontId="4"/>
  </si>
  <si>
    <t>OAS</t>
    <phoneticPr fontId="4"/>
  </si>
  <si>
    <t>OB</t>
    <phoneticPr fontId="4"/>
  </si>
  <si>
    <t>ON/OG</t>
    <phoneticPr fontId="4"/>
  </si>
  <si>
    <t>市民</t>
    <rPh sb="0" eb="2">
      <t>シミン</t>
    </rPh>
    <phoneticPr fontId="4"/>
  </si>
  <si>
    <t>有資格者</t>
    <rPh sb="0" eb="4">
      <t>ユウシカクシャ</t>
    </rPh>
    <phoneticPr fontId="4"/>
  </si>
  <si>
    <t>19歳以上</t>
    <rPh sb="2" eb="5">
      <t>サイイジョウ</t>
    </rPh>
    <phoneticPr fontId="4"/>
  </si>
  <si>
    <t>30歳以上</t>
    <rPh sb="2" eb="5">
      <t>サイイジョウ</t>
    </rPh>
    <phoneticPr fontId="4"/>
  </si>
  <si>
    <t>40歳以上</t>
    <rPh sb="2" eb="5">
      <t>サイイジョウ</t>
    </rPh>
    <phoneticPr fontId="4"/>
  </si>
  <si>
    <t>50歳以上</t>
    <rPh sb="2" eb="5">
      <t>サイイジョウ</t>
    </rPh>
    <phoneticPr fontId="4"/>
  </si>
  <si>
    <t>60歳以上</t>
    <rPh sb="2" eb="3">
      <t>サイ</t>
    </rPh>
    <rPh sb="3" eb="5">
      <t>イジョウ</t>
    </rPh>
    <phoneticPr fontId="4"/>
  </si>
  <si>
    <t>70歳以上</t>
    <rPh sb="2" eb="5">
      <t>サイイジョウ</t>
    </rPh>
    <phoneticPr fontId="4"/>
  </si>
  <si>
    <t>80歳以上</t>
    <rPh sb="2" eb="5">
      <t>サイイジョウ</t>
    </rPh>
    <phoneticPr fontId="4"/>
  </si>
  <si>
    <t>10歳以下</t>
    <rPh sb="2" eb="5">
      <t>サイイカ</t>
    </rPh>
    <phoneticPr fontId="4"/>
  </si>
  <si>
    <t>無制限</t>
    <rPh sb="0" eb="3">
      <t>ムセイゲン</t>
    </rPh>
    <phoneticPr fontId="4"/>
  </si>
  <si>
    <t>大津市民</t>
    <rPh sb="0" eb="4">
      <t>オオツシミン</t>
    </rPh>
    <phoneticPr fontId="4"/>
  </si>
  <si>
    <t>参加資格</t>
    <rPh sb="0" eb="2">
      <t>サンカ</t>
    </rPh>
    <rPh sb="2" eb="4">
      <t>シカク</t>
    </rPh>
    <phoneticPr fontId="4"/>
  </si>
  <si>
    <t>オープンクラス</t>
    <phoneticPr fontId="4"/>
  </si>
  <si>
    <t>正規クラス</t>
    <rPh sb="0" eb="2">
      <t>セイキ</t>
    </rPh>
    <phoneticPr fontId="4"/>
  </si>
  <si>
    <t>高校生以下</t>
    <rPh sb="0" eb="3">
      <t>コウコウセイ</t>
    </rPh>
    <rPh sb="3" eb="5">
      <t>イカ</t>
    </rPh>
    <phoneticPr fontId="4"/>
  </si>
  <si>
    <t>Eカードレンタル</t>
    <phoneticPr fontId="4"/>
  </si>
  <si>
    <t>社会人</t>
  </si>
  <si>
    <t>社会人</t>
    <rPh sb="0" eb="2">
      <t>シャカイ</t>
    </rPh>
    <rPh sb="2" eb="3">
      <t>ジン</t>
    </rPh>
    <phoneticPr fontId="4"/>
  </si>
  <si>
    <t>学生(高校生以下を除く)</t>
  </si>
  <si>
    <t>M21A</t>
  </si>
  <si>
    <t>成績郵送</t>
    <rPh sb="0" eb="2">
      <t>セイセキ</t>
    </rPh>
    <rPh sb="2" eb="4">
      <t>ユウソウ</t>
    </rPh>
    <phoneticPr fontId="4"/>
  </si>
  <si>
    <t>プログラム郵送</t>
    <rPh sb="5" eb="7">
      <t>ユウソウ</t>
    </rPh>
    <phoneticPr fontId="4"/>
  </si>
  <si>
    <t>JOA 競技者登録</t>
    <phoneticPr fontId="4"/>
  </si>
  <si>
    <t>学生(高校生以下を除く)</t>
    <phoneticPr fontId="4"/>
  </si>
  <si>
    <t>日本学連賛助会員割引</t>
    <rPh sb="0" eb="2">
      <t>ニホン</t>
    </rPh>
    <rPh sb="2" eb="4">
      <t>ガクレン</t>
    </rPh>
    <rPh sb="4" eb="6">
      <t>サンジョ</t>
    </rPh>
    <rPh sb="6" eb="8">
      <t>カイイン</t>
    </rPh>
    <rPh sb="8" eb="10">
      <t>ワリビキ</t>
    </rPh>
    <phoneticPr fontId="4"/>
  </si>
  <si>
    <t>a</t>
    <phoneticPr fontId="4"/>
  </si>
  <si>
    <t>a</t>
    <phoneticPr fontId="4"/>
  </si>
  <si>
    <t>○OGクラスで、かつ地図を追加する予定の方は、正確でなくても構いませんので、備考欄に地図枚数の概数をお書きください。</t>
    <rPh sb="10" eb="12">
      <t>チズ</t>
    </rPh>
    <rPh sb="13" eb="15">
      <t>ツイカ</t>
    </rPh>
    <rPh sb="17" eb="19">
      <t>ヨテイ</t>
    </rPh>
    <rPh sb="20" eb="21">
      <t>カタ</t>
    </rPh>
    <rPh sb="23" eb="25">
      <t>セイカク</t>
    </rPh>
    <rPh sb="30" eb="31">
      <t>カマ</t>
    </rPh>
    <rPh sb="38" eb="40">
      <t>ビコウ</t>
    </rPh>
    <rPh sb="40" eb="41">
      <t>ラン</t>
    </rPh>
    <rPh sb="42" eb="44">
      <t>チズ</t>
    </rPh>
    <rPh sb="44" eb="46">
      <t>マイスウ</t>
    </rPh>
    <rPh sb="47" eb="49">
      <t>ガイスウ</t>
    </rPh>
    <rPh sb="51" eb="52">
      <t>カ</t>
    </rPh>
    <phoneticPr fontId="4"/>
  </si>
  <si>
    <t>16-20歳</t>
    <rPh sb="5" eb="6">
      <t>サイ</t>
    </rPh>
    <phoneticPr fontId="4"/>
  </si>
  <si>
    <t>13-18歳</t>
    <rPh sb="5" eb="6">
      <t>サイ</t>
    </rPh>
    <phoneticPr fontId="4"/>
  </si>
  <si>
    <t>11-15歳</t>
    <rPh sb="5" eb="6">
      <t>サイ</t>
    </rPh>
    <phoneticPr fontId="4"/>
  </si>
  <si>
    <t>12歳以下</t>
    <rPh sb="2" eb="3">
      <t>サイ</t>
    </rPh>
    <rPh sb="3" eb="5">
      <t>イカ</t>
    </rPh>
    <phoneticPr fontId="4"/>
  </si>
  <si>
    <t>参加する</t>
    <rPh sb="0" eb="2">
      <t>サンカ</t>
    </rPh>
    <phoneticPr fontId="4"/>
  </si>
  <si>
    <t>MA</t>
  </si>
  <si>
    <t>せいねんしろう</t>
    <phoneticPr fontId="4"/>
  </si>
  <si>
    <t>青年四郎</t>
    <rPh sb="0" eb="2">
      <t>セイネン</t>
    </rPh>
    <rPh sb="2" eb="4">
      <t>シロウ</t>
    </rPh>
    <phoneticPr fontId="4"/>
  </si>
  <si>
    <t>例</t>
    <rPh sb="0" eb="1">
      <t>レイ</t>
    </rPh>
    <phoneticPr fontId="4"/>
  </si>
  <si>
    <t>参加費</t>
    <rPh sb="0" eb="2">
      <t>サンカ</t>
    </rPh>
    <rPh sb="2" eb="3">
      <t>ヒ</t>
    </rPh>
    <phoneticPr fontId="4"/>
  </si>
  <si>
    <t>成績郵送</t>
    <rPh sb="0" eb="2">
      <t>セイセキ</t>
    </rPh>
    <phoneticPr fontId="4"/>
  </si>
  <si>
    <t>プログラム郵送</t>
    <phoneticPr fontId="4"/>
  </si>
  <si>
    <t>Eカード番号</t>
    <rPh sb="4" eb="6">
      <t>バンゴウ</t>
    </rPh>
    <phoneticPr fontId="4"/>
  </si>
  <si>
    <t>午後メニューに参加するか</t>
    <rPh sb="0" eb="2">
      <t>ゴゴ</t>
    </rPh>
    <rPh sb="7" eb="9">
      <t>サンカ</t>
    </rPh>
    <phoneticPr fontId="4"/>
  </si>
  <si>
    <t>生年月日（年/月/日）</t>
    <phoneticPr fontId="4"/>
  </si>
  <si>
    <t>ふりがな（空白不要）</t>
    <phoneticPr fontId="4"/>
  </si>
  <si>
    <t>氏名（空白不要）</t>
    <rPh sb="0" eb="1">
      <t>ホカ</t>
    </rPh>
    <phoneticPr fontId="4"/>
  </si>
  <si>
    <t>列1</t>
    <phoneticPr fontId="4"/>
  </si>
  <si>
    <r>
      <t>・以下の</t>
    </r>
    <r>
      <rPr>
        <b/>
        <sz val="11"/>
        <color rgb="FFFFFF00"/>
        <rFont val="游ゴシック"/>
        <family val="3"/>
        <charset val="128"/>
        <scheme val="minor"/>
      </rPr>
      <t>黄色の字</t>
    </r>
    <r>
      <rPr>
        <sz val="11"/>
        <color theme="1"/>
        <rFont val="游ゴシック"/>
        <family val="2"/>
        <charset val="128"/>
        <scheme val="minor"/>
      </rPr>
      <t>の欄は他の記入必須項目をもとに自動計算されます。</t>
    </r>
    <rPh sb="1" eb="3">
      <t>イカ</t>
    </rPh>
    <rPh sb="4" eb="6">
      <t>キイロ</t>
    </rPh>
    <rPh sb="7" eb="8">
      <t>ジ</t>
    </rPh>
    <rPh sb="9" eb="10">
      <t>ラン</t>
    </rPh>
    <rPh sb="11" eb="12">
      <t>ホカ</t>
    </rPh>
    <rPh sb="13" eb="15">
      <t>キニュウ</t>
    </rPh>
    <rPh sb="15" eb="17">
      <t>ヒッス</t>
    </rPh>
    <rPh sb="17" eb="19">
      <t>コウモク</t>
    </rPh>
    <rPh sb="23" eb="25">
      <t>ジドウ</t>
    </rPh>
    <rPh sb="25" eb="27">
      <t>ケイサン</t>
    </rPh>
    <phoneticPr fontId="4"/>
  </si>
  <si>
    <r>
      <t>・以下の</t>
    </r>
    <r>
      <rPr>
        <b/>
        <sz val="11"/>
        <color rgb="FFFF0000"/>
        <rFont val="游ゴシック"/>
        <family val="3"/>
        <charset val="128"/>
        <scheme val="minor"/>
      </rPr>
      <t>赤字</t>
    </r>
    <r>
      <rPr>
        <sz val="11"/>
        <color theme="1"/>
        <rFont val="游ゴシック"/>
        <family val="2"/>
        <charset val="128"/>
        <scheme val="minor"/>
      </rPr>
      <t>の欄についてはリストから該当する項目をお選びください。</t>
    </r>
    <rPh sb="1" eb="3">
      <t>イカ</t>
    </rPh>
    <rPh sb="4" eb="6">
      <t>アカジ</t>
    </rPh>
    <rPh sb="7" eb="8">
      <t>ラン</t>
    </rPh>
    <rPh sb="18" eb="20">
      <t>ガイトウ</t>
    </rPh>
    <rPh sb="22" eb="24">
      <t>コウモク</t>
    </rPh>
    <rPh sb="26" eb="27">
      <t>エラ</t>
    </rPh>
    <phoneticPr fontId="4"/>
  </si>
  <si>
    <t>・参加クラス及び参加費については詳しくは要項をご覧ください。</t>
    <rPh sb="1" eb="3">
      <t>サンカ</t>
    </rPh>
    <rPh sb="6" eb="7">
      <t>オヨ</t>
    </rPh>
    <rPh sb="8" eb="11">
      <t>サンカヒ</t>
    </rPh>
    <rPh sb="16" eb="17">
      <t>クワ</t>
    </rPh>
    <rPh sb="20" eb="22">
      <t>ヨウコウ</t>
    </rPh>
    <rPh sb="24" eb="25">
      <t>ラン</t>
    </rPh>
    <phoneticPr fontId="4"/>
  </si>
  <si>
    <t>・所属、備考以外の記入欄はすべて必須項目です。</t>
    <rPh sb="1" eb="3">
      <t>ショゾク</t>
    </rPh>
    <rPh sb="4" eb="6">
      <t>ビコウ</t>
    </rPh>
    <rPh sb="6" eb="8">
      <t>イガイ</t>
    </rPh>
    <rPh sb="9" eb="11">
      <t>キニュウ</t>
    </rPh>
    <rPh sb="11" eb="12">
      <t>ラン</t>
    </rPh>
    <rPh sb="16" eb="18">
      <t>ヒッス</t>
    </rPh>
    <rPh sb="18" eb="20">
      <t>コウモク</t>
    </rPh>
    <phoneticPr fontId="4"/>
  </si>
  <si>
    <t>前日大会用申し込みフォーム</t>
    <rPh sb="0" eb="2">
      <t>ゼンジツ</t>
    </rPh>
    <rPh sb="2" eb="5">
      <t>タイカイヨウ</t>
    </rPh>
    <rPh sb="5" eb="6">
      <t>モウ</t>
    </rPh>
    <rPh sb="7" eb="8">
      <t>コ</t>
    </rPh>
    <phoneticPr fontId="4"/>
  </si>
  <si>
    <t>午後メニュー</t>
    <rPh sb="0" eb="2">
      <t>ゴゴ</t>
    </rPh>
    <phoneticPr fontId="4"/>
  </si>
  <si>
    <t>参加費</t>
    <rPh sb="0" eb="3">
      <t>サンカヒ</t>
    </rPh>
    <phoneticPr fontId="4"/>
  </si>
  <si>
    <t>参加人数</t>
    <rPh sb="0" eb="2">
      <t>サンカ</t>
    </rPh>
    <rPh sb="2" eb="4">
      <t>ニンズウ</t>
    </rPh>
    <phoneticPr fontId="4"/>
  </si>
  <si>
    <t>NB</t>
    <phoneticPr fontId="4"/>
  </si>
  <si>
    <t>参加しない</t>
    <rPh sb="0" eb="2">
      <t>サンカ</t>
    </rPh>
    <phoneticPr fontId="4"/>
  </si>
  <si>
    <t>MAS</t>
    <phoneticPr fontId="4"/>
  </si>
  <si>
    <t>WA</t>
    <phoneticPr fontId="4"/>
  </si>
  <si>
    <t>MA</t>
    <phoneticPr fontId="4"/>
  </si>
  <si>
    <t>前日大会用</t>
    <rPh sb="0" eb="4">
      <t>ゼンジツタイカイ</t>
    </rPh>
    <rPh sb="4" eb="5">
      <t>ヨウ</t>
    </rPh>
    <phoneticPr fontId="4"/>
  </si>
  <si>
    <t>※　2枚目のシートに本大会の、3枚目のシートには前日大会の申し込みフォームがあります。</t>
    <rPh sb="15" eb="18">
      <t>サンマイメ</t>
    </rPh>
    <rPh sb="24" eb="28">
      <t>ゼンジツタイカイ</t>
    </rPh>
    <phoneticPr fontId="4"/>
  </si>
  <si>
    <t>本大会参加費一覧(編集不可)</t>
    <rPh sb="0" eb="3">
      <t>ホンタイカイ</t>
    </rPh>
    <rPh sb="3" eb="6">
      <t>サンカヒ</t>
    </rPh>
    <rPh sb="6" eb="8">
      <t>イチラン</t>
    </rPh>
    <rPh sb="9" eb="11">
      <t>ヘンシュウ</t>
    </rPh>
    <rPh sb="11" eb="13">
      <t>フカ</t>
    </rPh>
    <phoneticPr fontId="4"/>
  </si>
  <si>
    <t>本大会用申し込みフォーム</t>
    <rPh sb="0" eb="3">
      <t>ホンタイカイ</t>
    </rPh>
    <rPh sb="3" eb="4">
      <t>ヨウ</t>
    </rPh>
    <rPh sb="4" eb="5">
      <t>モウ</t>
    </rPh>
    <rPh sb="6" eb="7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</si>
</sst>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/m/d;@"/>
    <numFmt numFmtId="177" formatCode="0_ 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HGP創英ﾌﾟﾚｾﾞﾝｽEB"/>
      <family val="1"/>
      <charset val="128"/>
    </font>
    <font>
      <sz val="16"/>
      <color rgb="FFFF0000"/>
      <name val="HGPｺﾞｼｯｸM"/>
      <family val="3"/>
      <charset val="128"/>
    </font>
    <font>
      <sz val="11"/>
      <color theme="1"/>
      <name val="Yu Gothic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name val="メイリオ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rgb="FFFFFF00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6337778862885"/>
        <bgColor theme="4" tint="0.79998168889431442"/>
      </patternFill>
    </fill>
    <fill>
      <patternFill patternType="solid">
        <fgColor theme="4" tint="0.79998168889431442"/>
        <bgColor theme="4" tint="0.59996337778862885"/>
      </patternFill>
    </fill>
    <fill>
      <patternFill patternType="solid">
        <fgColor theme="4" tint="0.59996337778862885"/>
        <bgColor theme="4" tint="0.59996337778862885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6337778862885"/>
        <bgColor theme="4" tint="0.59999389629810485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Protection="0">
      <alignment horizontal="left"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" fillId="0" borderId="0">
      <alignment vertical="center"/>
    </xf>
    <xf numFmtId="0" fontId="1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>
      <alignment vertical="center"/>
    </xf>
    <xf numFmtId="0" fontId="9" fillId="4" borderId="16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/>
    </xf>
    <xf numFmtId="176" fontId="17" fillId="4" borderId="16" xfId="0" applyNumberFormat="1" applyFont="1" applyFill="1" applyBorder="1" applyAlignment="1" applyProtection="1">
      <alignment horizontal="center" vertical="center"/>
    </xf>
    <xf numFmtId="0" fontId="0" fillId="7" borderId="19" xfId="0" applyFont="1" applyFill="1" applyBorder="1" applyAlignment="1" applyProtection="1">
      <alignment horizontal="center" vertical="center"/>
    </xf>
    <xf numFmtId="0" fontId="0" fillId="8" borderId="19" xfId="0" applyFont="1" applyFill="1" applyBorder="1" applyAlignment="1" applyProtection="1">
      <alignment horizontal="center" vertical="center"/>
    </xf>
    <xf numFmtId="177" fontId="9" fillId="4" borderId="16" xfId="0" applyNumberFormat="1" applyFont="1" applyFill="1" applyBorder="1" applyAlignment="1" applyProtection="1">
      <alignment horizontal="center" vertical="center"/>
    </xf>
    <xf numFmtId="0" fontId="9" fillId="4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8" fillId="9" borderId="18" xfId="0" applyFont="1" applyFill="1" applyBorder="1" applyAlignment="1" applyProtection="1">
      <alignment horizontal="center" vertical="center"/>
    </xf>
    <xf numFmtId="0" fontId="18" fillId="10" borderId="1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11" borderId="1" xfId="0" applyFont="1" applyFill="1" applyBorder="1" applyAlignment="1" applyProtection="1">
      <alignment vertical="center" wrapText="1"/>
    </xf>
    <xf numFmtId="0" fontId="19" fillId="11" borderId="1" xfId="0" applyFont="1" applyFill="1" applyBorder="1" applyAlignment="1" applyProtection="1">
      <alignment vertical="center" wrapText="1"/>
    </xf>
    <xf numFmtId="0" fontId="3" fillId="11" borderId="1" xfId="0" applyFont="1" applyFill="1" applyBorder="1" applyProtection="1">
      <alignment vertical="center"/>
    </xf>
    <xf numFmtId="0" fontId="19" fillId="11" borderId="1" xfId="0" applyFont="1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19" fillId="0" borderId="20" xfId="0" applyFont="1" applyBorder="1" applyProtection="1">
      <alignment vertical="center"/>
    </xf>
    <xf numFmtId="0" fontId="19" fillId="0" borderId="20" xfId="0" applyFont="1" applyFill="1" applyBorder="1" applyProtection="1">
      <alignment vertical="center"/>
    </xf>
    <xf numFmtId="0" fontId="0" fillId="0" borderId="1" xfId="0" applyBorder="1" applyProtection="1">
      <alignment vertical="center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176" fontId="0" fillId="7" borderId="19" xfId="0" applyNumberFormat="1" applyFont="1" applyFill="1" applyBorder="1" applyAlignment="1" applyProtection="1">
      <alignment horizontal="center" vertical="center"/>
      <protection locked="0"/>
    </xf>
    <xf numFmtId="49" fontId="0" fillId="7" borderId="19" xfId="0" applyNumberFormat="1" applyFont="1" applyFill="1" applyBorder="1" applyAlignment="1" applyProtection="1">
      <alignment horizontal="center" vertical="center"/>
      <protection locked="0"/>
    </xf>
    <xf numFmtId="0" fontId="9" fillId="8" borderId="19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176" fontId="0" fillId="8" borderId="19" xfId="0" applyNumberFormat="1" applyFont="1" applyFill="1" applyBorder="1" applyAlignment="1" applyProtection="1">
      <alignment horizontal="center" vertical="center"/>
      <protection locked="0"/>
    </xf>
    <xf numFmtId="49" fontId="0" fillId="8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Protection="1">
      <alignment vertical="center"/>
    </xf>
    <xf numFmtId="14" fontId="0" fillId="0" borderId="0" xfId="0" applyNumberFormat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23" fillId="0" borderId="0" xfId="0" applyFo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3" fillId="2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6" fontId="0" fillId="0" borderId="1" xfId="2" applyNumberFormat="1" applyFont="1" applyBorder="1" applyProtection="1">
      <alignment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</cellXfs>
  <cellStyles count="16">
    <cellStyle name="アクセント 2" xfId="1" builtinId="33"/>
    <cellStyle name="スタイル 1" xfId="3" xr:uid="{00000000-0005-0000-0000-000001000000}"/>
    <cellStyle name="ハイパーリンク 4" xfId="14" xr:uid="{00000000-0005-0000-0000-000002000000}"/>
    <cellStyle name="ハイパーリンク 5" xfId="15" xr:uid="{00000000-0005-0000-0000-000003000000}"/>
    <cellStyle name="ハイパーリンク 6" xfId="13" xr:uid="{00000000-0005-0000-0000-000004000000}"/>
    <cellStyle name="通貨" xfId="2" builtinId="7"/>
    <cellStyle name="標準" xfId="0" builtinId="0"/>
    <cellStyle name="標準 10" xfId="12" xr:uid="{00000000-0005-0000-0000-000007000000}"/>
    <cellStyle name="標準 12" xfId="10" xr:uid="{00000000-0005-0000-0000-000008000000}"/>
    <cellStyle name="標準 2 2 2" xfId="5" xr:uid="{00000000-0005-0000-0000-000009000000}"/>
    <cellStyle name="標準 2 2 3" xfId="7" xr:uid="{00000000-0005-0000-0000-00000A000000}"/>
    <cellStyle name="標準 2 3" xfId="8" xr:uid="{00000000-0005-0000-0000-00000B000000}"/>
    <cellStyle name="標準 2 6" xfId="9" xr:uid="{00000000-0005-0000-0000-00000C000000}"/>
    <cellStyle name="標準 2 7" xfId="11" xr:uid="{00000000-0005-0000-0000-00000D000000}"/>
    <cellStyle name="標準 3 2" xfId="4" xr:uid="{00000000-0005-0000-0000-00000E000000}"/>
    <cellStyle name="標準 5" xfId="6" xr:uid="{00000000-0005-0000-0000-00000F000000}"/>
  </cellStyles>
  <dxfs count="3">
    <dxf>
      <numFmt numFmtId="0" formatCode="General"/>
    </dxf>
    <dxf>
      <protection locked="0" hidden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401E32-C87B-49CA-A2DC-3922C594E843}" name="申し込みフォーム" displayName="申し込みフォーム" ref="A7:O156">
  <autoFilter ref="A7:O156" xr:uid="{568218BF-2217-4CB1-BD9C-761EC50995CE}"/>
  <tableColumns count="15">
    <tableColumn id="1" xr3:uid="{EDC75AD2-80FB-407C-9E35-061FD6F61627}" name="列1" totalsRowLabel="集計"/>
    <tableColumn id="2" xr3:uid="{35B0409C-065F-48A0-92D3-4259B772DC19}" name="氏名（空白不要）"/>
    <tableColumn id="3" xr3:uid="{173654C6-592B-4998-A7E1-A15A4F97086E}" name="ふりがな（空白不要）"/>
    <tableColumn id="4" xr3:uid="{DD0DF529-C89D-4B0E-864C-C8941627791C}" name="所属"/>
    <tableColumn id="5" xr3:uid="{F9765396-5819-475E-A6E2-C46A9AA9151C}" name="性別" dataDxfId="2"/>
    <tableColumn id="6" xr3:uid="{869DA133-5047-474C-9CEF-0630CDB9B83B}" name="生年月日（年/月/日）"/>
    <tableColumn id="7" xr3:uid="{39442912-B50C-4886-A42C-A880577EDA51}" name="区分"/>
    <tableColumn id="8" xr3:uid="{C209AD58-37D1-41A6-BB12-40395343F67F}" name="参加クラス"/>
    <tableColumn id="15" xr3:uid="{84F73E86-4F68-4359-B88B-99B48CB02A96}" name="午後メニューに参加するか" dataDxfId="1"/>
    <tableColumn id="9" xr3:uid="{7DF76EA1-2777-4E4B-9FB1-EB7392712A4B}" name="Eカード"/>
    <tableColumn id="10" xr3:uid="{DB1DA821-E4A0-4BBC-8899-5089D8A2D779}" name="Eカード番号"/>
    <tableColumn id="11" xr3:uid="{8190FA4D-9E59-48E6-A8CB-420E38779892}" name="プログラム郵送"/>
    <tableColumn id="12" xr3:uid="{BD5C15F4-A883-4899-947B-78991478DC62}" name="成績郵送"/>
    <tableColumn id="13" xr3:uid="{6377B506-F6BB-4022-9BA0-3998A92E70DE}" name="参加費" dataDxfId="0">
      <calculatedColumnFormula>Sheet4!O11+Sheet4!P11+Sheet4!Q11+Sheet4!R11+Sheet4!S11</calculatedColumnFormula>
    </tableColumn>
    <tableColumn id="14" xr3:uid="{824245FF-1024-43DC-9E9B-082304F63177}" name="備考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topLeftCell="A34" zoomScale="85" zoomScaleNormal="85" workbookViewId="0">
      <selection activeCell="B17" sqref="B17:F26"/>
    </sheetView>
  </sheetViews>
  <sheetFormatPr defaultColWidth="8.875" defaultRowHeight="18.75"/>
  <cols>
    <col min="1" max="1" width="8.875" style="3"/>
    <col min="2" max="3" width="17.125" style="3" customWidth="1"/>
    <col min="4" max="4" width="13.875" style="3" customWidth="1"/>
    <col min="5" max="5" width="14.625" style="3" customWidth="1"/>
    <col min="6" max="6" width="14.125" style="3" customWidth="1"/>
    <col min="7" max="7" width="8.875" style="3"/>
    <col min="8" max="8" width="13.875" style="3" customWidth="1"/>
    <col min="9" max="9" width="11.625" style="3" customWidth="1"/>
    <col min="10" max="10" width="13.125" style="3" customWidth="1"/>
    <col min="11" max="11" width="8.875" style="3"/>
    <col min="12" max="12" width="10.875" style="3" customWidth="1"/>
    <col min="13" max="13" width="15.125" style="3" customWidth="1"/>
    <col min="14" max="16384" width="8.875" style="3"/>
  </cols>
  <sheetData>
    <row r="1" spans="2:6" ht="31.5" customHeight="1">
      <c r="B1" s="11" t="s">
        <v>1</v>
      </c>
    </row>
    <row r="2" spans="2:6" ht="27.75" customHeight="1">
      <c r="B2" s="12" t="s">
        <v>173</v>
      </c>
    </row>
    <row r="3" spans="2:6">
      <c r="B3" s="55" t="s">
        <v>0</v>
      </c>
      <c r="C3" s="55"/>
      <c r="D3" s="55"/>
      <c r="E3" s="55"/>
      <c r="F3" s="55"/>
    </row>
    <row r="4" spans="2:6">
      <c r="B4" s="63" t="s">
        <v>2</v>
      </c>
      <c r="C4" s="63"/>
      <c r="D4" s="57"/>
      <c r="E4" s="57"/>
      <c r="F4" s="57"/>
    </row>
    <row r="5" spans="2:6">
      <c r="B5" s="63" t="s">
        <v>3</v>
      </c>
      <c r="C5" s="63"/>
      <c r="D5" s="57"/>
      <c r="E5" s="57"/>
      <c r="F5" s="57"/>
    </row>
    <row r="6" spans="2:6">
      <c r="B6" s="63" t="s">
        <v>4</v>
      </c>
      <c r="C6" s="63"/>
      <c r="D6" s="57"/>
      <c r="E6" s="57"/>
      <c r="F6" s="57"/>
    </row>
    <row r="7" spans="2:6">
      <c r="B7" s="63" t="s">
        <v>5</v>
      </c>
      <c r="C7" s="63"/>
      <c r="D7" s="57"/>
      <c r="E7" s="57"/>
      <c r="F7" s="57"/>
    </row>
    <row r="8" spans="2:6">
      <c r="B8" s="43" t="s">
        <v>8</v>
      </c>
      <c r="C8" s="44"/>
      <c r="D8" s="61" t="s">
        <v>9</v>
      </c>
      <c r="E8" s="62"/>
      <c r="F8" s="62"/>
    </row>
    <row r="9" spans="2:6">
      <c r="B9" s="45"/>
      <c r="C9" s="46"/>
      <c r="D9" s="49"/>
      <c r="E9" s="50"/>
      <c r="F9" s="51"/>
    </row>
    <row r="10" spans="2:6">
      <c r="B10" s="47"/>
      <c r="C10" s="48"/>
      <c r="D10" s="52"/>
      <c r="E10" s="53"/>
      <c r="F10" s="54"/>
    </row>
    <row r="11" spans="2:6">
      <c r="B11" s="58" t="s">
        <v>7</v>
      </c>
      <c r="C11" s="59"/>
      <c r="D11" s="57"/>
      <c r="E11" s="57"/>
      <c r="F11" s="57"/>
    </row>
    <row r="12" spans="2:6">
      <c r="B12" s="58" t="s">
        <v>6</v>
      </c>
      <c r="C12" s="59"/>
      <c r="D12" s="60">
        <f>SUM('本大会(11月18日)'!U7:U72,'　前日大会(11月17日）'!N9:N156)</f>
        <v>0</v>
      </c>
      <c r="E12" s="60"/>
      <c r="F12" s="60"/>
    </row>
    <row r="13" spans="2:6">
      <c r="B13" s="58" t="s">
        <v>74</v>
      </c>
      <c r="C13" s="59"/>
      <c r="D13" s="57"/>
      <c r="E13" s="57"/>
      <c r="F13" s="57"/>
    </row>
    <row r="16" spans="2:6">
      <c r="B16" s="55" t="s">
        <v>10</v>
      </c>
      <c r="C16" s="55"/>
      <c r="D16" s="55"/>
      <c r="E16" s="55"/>
      <c r="F16" s="55"/>
    </row>
    <row r="17" spans="2:10">
      <c r="B17" s="56"/>
      <c r="C17" s="56"/>
      <c r="D17" s="56"/>
      <c r="E17" s="56"/>
      <c r="F17" s="56"/>
    </row>
    <row r="18" spans="2:10">
      <c r="B18" s="56"/>
      <c r="C18" s="56"/>
      <c r="D18" s="56"/>
      <c r="E18" s="56"/>
      <c r="F18" s="56"/>
    </row>
    <row r="19" spans="2:10">
      <c r="B19" s="56"/>
      <c r="C19" s="56"/>
      <c r="D19" s="56"/>
      <c r="E19" s="56"/>
      <c r="F19" s="56"/>
    </row>
    <row r="20" spans="2:10">
      <c r="B20" s="56"/>
      <c r="C20" s="56"/>
      <c r="D20" s="56"/>
      <c r="E20" s="56"/>
      <c r="F20" s="56"/>
    </row>
    <row r="21" spans="2:10">
      <c r="B21" s="56"/>
      <c r="C21" s="56"/>
      <c r="D21" s="56"/>
      <c r="E21" s="56"/>
      <c r="F21" s="56"/>
    </row>
    <row r="22" spans="2:10">
      <c r="B22" s="56"/>
      <c r="C22" s="56"/>
      <c r="D22" s="56"/>
      <c r="E22" s="56"/>
      <c r="F22" s="56"/>
    </row>
    <row r="23" spans="2:10">
      <c r="B23" s="56"/>
      <c r="C23" s="56"/>
      <c r="D23" s="56"/>
      <c r="E23" s="56"/>
      <c r="F23" s="56"/>
    </row>
    <row r="24" spans="2:10">
      <c r="B24" s="56"/>
      <c r="C24" s="56"/>
      <c r="D24" s="56"/>
      <c r="E24" s="56"/>
      <c r="F24" s="56"/>
    </row>
    <row r="25" spans="2:10">
      <c r="B25" s="56"/>
      <c r="C25" s="56"/>
      <c r="D25" s="56"/>
      <c r="E25" s="56"/>
      <c r="F25" s="56"/>
    </row>
    <row r="26" spans="2:10">
      <c r="B26" s="56"/>
      <c r="C26" s="56"/>
      <c r="D26" s="56"/>
      <c r="E26" s="56"/>
      <c r="F26" s="56"/>
    </row>
    <row r="29" spans="2:10" ht="31.5" customHeight="1">
      <c r="B29" s="3" t="s">
        <v>174</v>
      </c>
    </row>
    <row r="30" spans="2:10" ht="39.6" customHeight="1">
      <c r="B30" s="17" t="s">
        <v>126</v>
      </c>
      <c r="C30" s="18" t="s">
        <v>124</v>
      </c>
      <c r="D30" s="18" t="s">
        <v>129</v>
      </c>
      <c r="E30" s="18" t="s">
        <v>136</v>
      </c>
      <c r="F30" s="18" t="s">
        <v>127</v>
      </c>
      <c r="G30" s="18" t="s">
        <v>128</v>
      </c>
      <c r="H30" s="18" t="s">
        <v>133</v>
      </c>
      <c r="I30" s="18" t="s">
        <v>134</v>
      </c>
      <c r="J30" s="17" t="s">
        <v>137</v>
      </c>
    </row>
    <row r="31" spans="2:10">
      <c r="B31" s="24" t="s">
        <v>92</v>
      </c>
      <c r="C31" s="24" t="s">
        <v>113</v>
      </c>
      <c r="D31" s="24">
        <v>6000</v>
      </c>
      <c r="E31" s="24">
        <v>4500</v>
      </c>
      <c r="F31" s="22" t="s">
        <v>138</v>
      </c>
      <c r="G31" s="24">
        <v>300</v>
      </c>
      <c r="H31" s="24">
        <v>200</v>
      </c>
      <c r="I31" s="24">
        <v>200</v>
      </c>
      <c r="J31" s="21">
        <v>-500</v>
      </c>
    </row>
    <row r="32" spans="2:10">
      <c r="B32" s="24" t="s">
        <v>93</v>
      </c>
      <c r="C32" s="24" t="s">
        <v>114</v>
      </c>
      <c r="D32" s="24">
        <v>5000</v>
      </c>
      <c r="E32" s="24">
        <v>3500</v>
      </c>
      <c r="F32" s="22" t="s">
        <v>138</v>
      </c>
      <c r="G32" s="24">
        <v>300</v>
      </c>
      <c r="H32" s="24">
        <v>200</v>
      </c>
      <c r="I32" s="24">
        <v>200</v>
      </c>
      <c r="J32" s="21">
        <v>-500</v>
      </c>
    </row>
    <row r="33" spans="2:10">
      <c r="B33" s="24" t="s">
        <v>94</v>
      </c>
      <c r="C33" s="24" t="s">
        <v>115</v>
      </c>
      <c r="D33" s="24">
        <v>5000</v>
      </c>
      <c r="E33" s="24">
        <v>3500</v>
      </c>
      <c r="F33" s="22" t="s">
        <v>138</v>
      </c>
      <c r="G33" s="24">
        <v>300</v>
      </c>
      <c r="H33" s="24">
        <v>200</v>
      </c>
      <c r="I33" s="24">
        <v>200</v>
      </c>
      <c r="J33" s="21">
        <v>-500</v>
      </c>
    </row>
    <row r="34" spans="2:10">
      <c r="B34" s="24" t="s">
        <v>95</v>
      </c>
      <c r="C34" s="24" t="s">
        <v>116</v>
      </c>
      <c r="D34" s="24">
        <v>5000</v>
      </c>
      <c r="E34" s="24">
        <v>3500</v>
      </c>
      <c r="F34" s="22" t="s">
        <v>138</v>
      </c>
      <c r="G34" s="24">
        <v>300</v>
      </c>
      <c r="H34" s="24">
        <v>200</v>
      </c>
      <c r="I34" s="24">
        <v>200</v>
      </c>
      <c r="J34" s="21">
        <v>-500</v>
      </c>
    </row>
    <row r="35" spans="2:10">
      <c r="B35" s="24" t="s">
        <v>96</v>
      </c>
      <c r="C35" s="24" t="s">
        <v>117</v>
      </c>
      <c r="D35" s="24">
        <v>5000</v>
      </c>
      <c r="E35" s="24">
        <v>3500</v>
      </c>
      <c r="F35" s="22" t="s">
        <v>138</v>
      </c>
      <c r="G35" s="24">
        <v>300</v>
      </c>
      <c r="H35" s="24">
        <v>200</v>
      </c>
      <c r="I35" s="24">
        <v>200</v>
      </c>
      <c r="J35" s="21">
        <v>-500</v>
      </c>
    </row>
    <row r="36" spans="2:10">
      <c r="B36" s="24" t="s">
        <v>97</v>
      </c>
      <c r="C36" s="24" t="s">
        <v>118</v>
      </c>
      <c r="D36" s="24">
        <v>5000</v>
      </c>
      <c r="E36" s="24">
        <v>3500</v>
      </c>
      <c r="F36" s="22" t="s">
        <v>138</v>
      </c>
      <c r="G36" s="24">
        <v>300</v>
      </c>
      <c r="H36" s="24">
        <v>200</v>
      </c>
      <c r="I36" s="24">
        <v>200</v>
      </c>
      <c r="J36" s="21">
        <v>-500</v>
      </c>
    </row>
    <row r="37" spans="2:10">
      <c r="B37" s="24" t="s">
        <v>98</v>
      </c>
      <c r="C37" s="24" t="s">
        <v>119</v>
      </c>
      <c r="D37" s="24">
        <v>5000</v>
      </c>
      <c r="E37" s="24">
        <v>3500</v>
      </c>
      <c r="F37" s="22" t="s">
        <v>138</v>
      </c>
      <c r="G37" s="24">
        <v>300</v>
      </c>
      <c r="H37" s="24">
        <v>200</v>
      </c>
      <c r="I37" s="24">
        <v>200</v>
      </c>
      <c r="J37" s="21">
        <v>-500</v>
      </c>
    </row>
    <row r="38" spans="2:10">
      <c r="B38" s="24" t="s">
        <v>99</v>
      </c>
      <c r="C38" s="24" t="s">
        <v>120</v>
      </c>
      <c r="D38" s="24">
        <v>5000</v>
      </c>
      <c r="E38" s="24">
        <v>3500</v>
      </c>
      <c r="F38" s="22" t="s">
        <v>138</v>
      </c>
      <c r="G38" s="24">
        <v>300</v>
      </c>
      <c r="H38" s="24">
        <v>200</v>
      </c>
      <c r="I38" s="24">
        <v>200</v>
      </c>
      <c r="J38" s="21">
        <v>-500</v>
      </c>
    </row>
    <row r="39" spans="2:10">
      <c r="B39" s="24" t="s">
        <v>100</v>
      </c>
      <c r="C39" s="24" t="s">
        <v>141</v>
      </c>
      <c r="D39" s="24">
        <v>5000</v>
      </c>
      <c r="E39" s="24">
        <v>3500</v>
      </c>
      <c r="F39" s="35">
        <v>0</v>
      </c>
      <c r="G39" s="24">
        <v>300</v>
      </c>
      <c r="H39" s="24">
        <v>200</v>
      </c>
      <c r="I39" s="24">
        <v>200</v>
      </c>
      <c r="J39" s="21">
        <v>-500</v>
      </c>
    </row>
    <row r="40" spans="2:10">
      <c r="B40" s="24" t="s">
        <v>101</v>
      </c>
      <c r="C40" s="24" t="s">
        <v>142</v>
      </c>
      <c r="D40" s="22" t="s">
        <v>138</v>
      </c>
      <c r="E40" s="22" t="s">
        <v>138</v>
      </c>
      <c r="F40" s="24">
        <v>0</v>
      </c>
      <c r="G40" s="24">
        <v>300</v>
      </c>
      <c r="H40" s="24">
        <v>200</v>
      </c>
      <c r="I40" s="24">
        <v>200</v>
      </c>
      <c r="J40" s="23" t="s">
        <v>138</v>
      </c>
    </row>
    <row r="41" spans="2:10">
      <c r="B41" s="24" t="s">
        <v>102</v>
      </c>
      <c r="C41" s="24" t="s">
        <v>143</v>
      </c>
      <c r="D41" s="22" t="s">
        <v>138</v>
      </c>
      <c r="E41" s="22" t="s">
        <v>138</v>
      </c>
      <c r="F41" s="24">
        <v>0</v>
      </c>
      <c r="G41" s="24">
        <v>300</v>
      </c>
      <c r="H41" s="24">
        <v>200</v>
      </c>
      <c r="I41" s="24">
        <v>200</v>
      </c>
      <c r="J41" s="23" t="s">
        <v>138</v>
      </c>
    </row>
    <row r="42" spans="2:10">
      <c r="B42" s="24" t="s">
        <v>103</v>
      </c>
      <c r="C42" s="24" t="s">
        <v>144</v>
      </c>
      <c r="D42" s="22" t="s">
        <v>138</v>
      </c>
      <c r="E42" s="22" t="s">
        <v>138</v>
      </c>
      <c r="F42" s="24">
        <v>0</v>
      </c>
      <c r="G42" s="24">
        <v>300</v>
      </c>
      <c r="H42" s="24">
        <v>200</v>
      </c>
      <c r="I42" s="24">
        <v>200</v>
      </c>
      <c r="J42" s="23" t="s">
        <v>138</v>
      </c>
    </row>
    <row r="43" spans="2:10">
      <c r="B43" s="24" t="s">
        <v>104</v>
      </c>
      <c r="C43" s="24" t="s">
        <v>121</v>
      </c>
      <c r="D43" s="22" t="s">
        <v>138</v>
      </c>
      <c r="E43" s="22" t="s">
        <v>138</v>
      </c>
      <c r="F43" s="24">
        <v>0</v>
      </c>
      <c r="G43" s="24">
        <v>300</v>
      </c>
      <c r="H43" s="24">
        <v>200</v>
      </c>
      <c r="I43" s="24">
        <v>200</v>
      </c>
      <c r="J43" s="23" t="s">
        <v>138</v>
      </c>
    </row>
    <row r="44" spans="2:10">
      <c r="B44" s="24" t="s">
        <v>105</v>
      </c>
      <c r="C44" s="24" t="s">
        <v>122</v>
      </c>
      <c r="D44" s="24">
        <v>3000</v>
      </c>
      <c r="E44" s="24">
        <v>3000</v>
      </c>
      <c r="F44" s="24">
        <v>0</v>
      </c>
      <c r="G44" s="24">
        <v>300</v>
      </c>
      <c r="H44" s="24">
        <v>200</v>
      </c>
      <c r="I44" s="24">
        <v>200</v>
      </c>
      <c r="J44" s="23" t="s">
        <v>138</v>
      </c>
    </row>
    <row r="45" spans="2:10">
      <c r="B45" s="24" t="s">
        <v>106</v>
      </c>
      <c r="C45" s="24" t="s">
        <v>122</v>
      </c>
      <c r="D45" s="24">
        <v>3000</v>
      </c>
      <c r="E45" s="24">
        <v>3000</v>
      </c>
      <c r="F45" s="24">
        <v>0</v>
      </c>
      <c r="G45" s="24">
        <v>300</v>
      </c>
      <c r="H45" s="24">
        <v>200</v>
      </c>
      <c r="I45" s="24">
        <v>200</v>
      </c>
      <c r="J45" s="23" t="s">
        <v>138</v>
      </c>
    </row>
    <row r="47" spans="2:10" ht="39" customHeight="1">
      <c r="B47" s="19" t="s">
        <v>125</v>
      </c>
      <c r="C47" s="20" t="s">
        <v>124</v>
      </c>
      <c r="D47" s="20" t="s">
        <v>130</v>
      </c>
      <c r="E47" s="18" t="s">
        <v>131</v>
      </c>
      <c r="F47" s="18" t="s">
        <v>127</v>
      </c>
      <c r="G47" s="18" t="s">
        <v>128</v>
      </c>
      <c r="H47" s="18" t="s">
        <v>133</v>
      </c>
      <c r="I47" s="18" t="s">
        <v>134</v>
      </c>
      <c r="J47" s="17" t="s">
        <v>137</v>
      </c>
    </row>
    <row r="48" spans="2:10">
      <c r="B48" s="24" t="s">
        <v>107</v>
      </c>
      <c r="C48" s="24" t="s">
        <v>114</v>
      </c>
      <c r="D48" s="24">
        <v>5000</v>
      </c>
      <c r="E48" s="24">
        <v>3500</v>
      </c>
      <c r="F48" s="22" t="s">
        <v>139</v>
      </c>
      <c r="G48" s="24">
        <v>300</v>
      </c>
      <c r="H48" s="24">
        <v>200</v>
      </c>
      <c r="I48" s="24">
        <v>200</v>
      </c>
      <c r="J48" s="21">
        <v>-500</v>
      </c>
    </row>
    <row r="49" spans="2:10">
      <c r="B49" s="24" t="s">
        <v>108</v>
      </c>
      <c r="C49" s="24" t="s">
        <v>122</v>
      </c>
      <c r="D49" s="24">
        <v>4500</v>
      </c>
      <c r="E49" s="24">
        <v>3500</v>
      </c>
      <c r="F49" s="24">
        <v>0</v>
      </c>
      <c r="G49" s="24">
        <v>300</v>
      </c>
      <c r="H49" s="24">
        <v>200</v>
      </c>
      <c r="I49" s="24">
        <v>200</v>
      </c>
      <c r="J49" s="21">
        <v>-500</v>
      </c>
    </row>
    <row r="50" spans="2:10">
      <c r="B50" s="24" t="s">
        <v>109</v>
      </c>
      <c r="C50" s="24" t="s">
        <v>122</v>
      </c>
      <c r="D50" s="24">
        <v>4500</v>
      </c>
      <c r="E50" s="24">
        <v>3500</v>
      </c>
      <c r="F50" s="24">
        <v>0</v>
      </c>
      <c r="G50" s="24">
        <v>300</v>
      </c>
      <c r="H50" s="24">
        <v>200</v>
      </c>
      <c r="I50" s="24">
        <v>200</v>
      </c>
      <c r="J50" s="21">
        <v>-500</v>
      </c>
    </row>
    <row r="51" spans="2:10">
      <c r="B51" s="24" t="s">
        <v>110</v>
      </c>
      <c r="C51" s="24" t="s">
        <v>122</v>
      </c>
      <c r="D51" s="24">
        <v>3000</v>
      </c>
      <c r="E51" s="24">
        <v>3000</v>
      </c>
      <c r="F51" s="24">
        <v>0</v>
      </c>
      <c r="G51" s="24">
        <v>300</v>
      </c>
      <c r="H51" s="24">
        <v>200</v>
      </c>
      <c r="I51" s="24">
        <v>200</v>
      </c>
      <c r="J51" s="21">
        <v>-500</v>
      </c>
    </row>
    <row r="52" spans="2:10">
      <c r="B52" s="24" t="s">
        <v>111</v>
      </c>
      <c r="C52" s="24" t="s">
        <v>122</v>
      </c>
      <c r="D52" s="24">
        <v>3000</v>
      </c>
      <c r="E52" s="24">
        <v>3000</v>
      </c>
      <c r="F52" s="24">
        <v>0</v>
      </c>
      <c r="G52" s="24">
        <v>300</v>
      </c>
      <c r="H52" s="24">
        <v>200</v>
      </c>
      <c r="I52" s="24">
        <v>200</v>
      </c>
      <c r="J52" s="21">
        <v>-500</v>
      </c>
    </row>
    <row r="53" spans="2:10">
      <c r="B53" s="24" t="s">
        <v>112</v>
      </c>
      <c r="C53" s="24" t="s">
        <v>123</v>
      </c>
      <c r="D53" s="24">
        <v>500</v>
      </c>
      <c r="E53" s="24">
        <v>500</v>
      </c>
      <c r="F53" s="24">
        <v>0</v>
      </c>
      <c r="G53" s="24">
        <v>0</v>
      </c>
      <c r="H53" s="24">
        <v>200</v>
      </c>
      <c r="I53" s="24">
        <v>200</v>
      </c>
      <c r="J53" s="21">
        <v>-500</v>
      </c>
    </row>
  </sheetData>
  <sheetProtection algorithmName="SHA-512" hashValue="N4zibX1AhZyPPh98hEP/hJpnqRtxaNYv0Ujt/0a3bPEK23tUBfTOzGbpTD6OHQIfRWyN5JZvUHXBhqJLJl0PYA==" saltValue="KEsLb9UfSFdiFo7yM4jitw==" spinCount="100000" sheet="1" selectLockedCells="1"/>
  <mergeCells count="20">
    <mergeCell ref="B3:F3"/>
    <mergeCell ref="B4:C4"/>
    <mergeCell ref="B5:C5"/>
    <mergeCell ref="B6:C6"/>
    <mergeCell ref="B7:C7"/>
    <mergeCell ref="D4:F4"/>
    <mergeCell ref="D5:F5"/>
    <mergeCell ref="D6:F6"/>
    <mergeCell ref="D7:F7"/>
    <mergeCell ref="B8:C10"/>
    <mergeCell ref="D9:F10"/>
    <mergeCell ref="B16:F16"/>
    <mergeCell ref="B17:F26"/>
    <mergeCell ref="D11:F11"/>
    <mergeCell ref="B11:C11"/>
    <mergeCell ref="B12:C12"/>
    <mergeCell ref="B13:C13"/>
    <mergeCell ref="D12:F12"/>
    <mergeCell ref="D13:F13"/>
    <mergeCell ref="D8:F8"/>
  </mergeCells>
  <phoneticPr fontId="4"/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2"/>
  <sheetViews>
    <sheetView zoomScale="70" zoomScaleNormal="70" workbookViewId="0">
      <selection activeCell="I9" sqref="I9"/>
    </sheetView>
  </sheetViews>
  <sheetFormatPr defaultColWidth="8.875" defaultRowHeight="18.75"/>
  <cols>
    <col min="1" max="1" width="12.125" style="3" customWidth="1"/>
    <col min="2" max="2" width="13.875" style="3" customWidth="1"/>
    <col min="3" max="3" width="21.125" style="3" customWidth="1"/>
    <col min="4" max="4" width="16" style="3" customWidth="1"/>
    <col min="5" max="5" width="6.375" style="3" customWidth="1"/>
    <col min="6" max="6" width="11.125" style="3" bestFit="1" customWidth="1"/>
    <col min="7" max="7" width="21.125" style="3" customWidth="1"/>
    <col min="8" max="10" width="12.875" style="3" customWidth="1"/>
    <col min="11" max="12" width="11.125" style="3" customWidth="1"/>
    <col min="13" max="14" width="20.375" style="3" customWidth="1"/>
    <col min="15" max="15" width="11.125" style="3" customWidth="1"/>
    <col min="16" max="16" width="40.875" style="3" bestFit="1" customWidth="1"/>
    <col min="17" max="17" width="13.375" style="3" customWidth="1"/>
    <col min="18" max="19" width="13.125" style="3" customWidth="1"/>
    <col min="20" max="20" width="16" style="3" customWidth="1"/>
    <col min="21" max="21" width="10.625" style="3" customWidth="1"/>
    <col min="22" max="22" width="50.625" style="3" customWidth="1"/>
    <col min="23" max="25" width="12.5" style="3" customWidth="1"/>
    <col min="26" max="26" width="13" style="3" customWidth="1"/>
    <col min="27" max="27" width="31.5" style="3" customWidth="1"/>
    <col min="28" max="16384" width="8.875" style="3"/>
  </cols>
  <sheetData>
    <row r="1" spans="1:22">
      <c r="A1" s="42" t="s">
        <v>175</v>
      </c>
    </row>
    <row r="2" spans="1:22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O2" s="16"/>
    </row>
    <row r="3" spans="1:22">
      <c r="A3" s="15" t="s">
        <v>89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O3" s="16"/>
    </row>
    <row r="4" spans="1:22">
      <c r="A4" s="3" t="s">
        <v>140</v>
      </c>
    </row>
    <row r="5" spans="1:22" ht="49.5" customHeight="1" thickBot="1">
      <c r="A5" s="4" t="s">
        <v>76</v>
      </c>
      <c r="B5" s="4" t="s">
        <v>79</v>
      </c>
      <c r="C5" s="4" t="s">
        <v>78</v>
      </c>
      <c r="D5" s="4" t="s">
        <v>88</v>
      </c>
      <c r="E5" s="5" t="s">
        <v>11</v>
      </c>
      <c r="F5" s="4" t="s">
        <v>75</v>
      </c>
      <c r="G5" s="4" t="s">
        <v>21</v>
      </c>
      <c r="H5" s="4" t="s">
        <v>20</v>
      </c>
      <c r="I5" s="4" t="s">
        <v>14</v>
      </c>
      <c r="J5" s="4" t="s">
        <v>81</v>
      </c>
      <c r="K5" s="4" t="s">
        <v>82</v>
      </c>
      <c r="L5" s="4" t="s">
        <v>15</v>
      </c>
      <c r="M5" s="4" t="s">
        <v>91</v>
      </c>
      <c r="N5" s="4" t="s">
        <v>135</v>
      </c>
      <c r="O5" s="5" t="s">
        <v>12</v>
      </c>
      <c r="P5" s="4" t="s">
        <v>13</v>
      </c>
      <c r="Q5" s="4" t="s">
        <v>4</v>
      </c>
      <c r="R5" s="4" t="s">
        <v>16</v>
      </c>
      <c r="S5" s="4" t="s">
        <v>17</v>
      </c>
      <c r="T5" s="4" t="s">
        <v>80</v>
      </c>
      <c r="U5" s="4" t="s">
        <v>85</v>
      </c>
      <c r="V5" s="4" t="s">
        <v>69</v>
      </c>
    </row>
    <row r="6" spans="1:22" ht="19.5" thickTop="1">
      <c r="A6" s="2" t="s">
        <v>83</v>
      </c>
      <c r="B6" s="2" t="s">
        <v>84</v>
      </c>
      <c r="C6" s="2" t="s">
        <v>77</v>
      </c>
      <c r="D6" s="2" t="s">
        <v>72</v>
      </c>
      <c r="E6" s="2" t="s">
        <v>18</v>
      </c>
      <c r="F6" s="6">
        <v>35846</v>
      </c>
      <c r="G6" s="2" t="s">
        <v>23</v>
      </c>
      <c r="H6" s="2" t="s">
        <v>132</v>
      </c>
      <c r="I6" s="2" t="s">
        <v>63</v>
      </c>
      <c r="J6" s="9">
        <v>999999</v>
      </c>
      <c r="K6" s="2" t="s">
        <v>68</v>
      </c>
      <c r="L6" s="2" t="s">
        <v>68</v>
      </c>
      <c r="M6" s="2" t="s">
        <v>70</v>
      </c>
      <c r="N6" s="2" t="s">
        <v>70</v>
      </c>
      <c r="O6" s="10" t="s">
        <v>86</v>
      </c>
      <c r="P6" s="2" t="s">
        <v>73</v>
      </c>
      <c r="Q6" s="10" t="s">
        <v>87</v>
      </c>
      <c r="R6" s="2" t="s">
        <v>25</v>
      </c>
      <c r="S6" s="2" t="s">
        <v>66</v>
      </c>
      <c r="T6" s="2">
        <f t="shared" ref="T6:T37" si="0">IF(F6="","",DATEDIF($F6,"2019/3/31","Y"))</f>
        <v>21</v>
      </c>
      <c r="U6" s="2">
        <f>IF(OR(G6="",H6="",M6=""),"",MAX(0,INDEX(表紙!$D$31:$F$53,MATCH("*"&amp;H6&amp;"*",表紙!$B$31:$B$53,0),MATCH(G6,表紙!$D$30:$F$30,0))+SUMPRODUCT(INDEX(表紙!$G$31:$J$53,MATCH("*"&amp;H6&amp;"*",表紙!$B$31:$B$53,0),0),{0,0,0,0}+IF(I6="レンタル",{1,0,0,0})+IF(K6="希望する",{0,1,0,0})+IF(L6="希望する",{0,0,1,0}))))</f>
        <v>3500</v>
      </c>
      <c r="V6" s="2"/>
    </row>
    <row r="7" spans="1:22">
      <c r="A7" s="25"/>
      <c r="B7" s="26"/>
      <c r="C7" s="26"/>
      <c r="D7" s="26"/>
      <c r="E7" s="26"/>
      <c r="F7" s="27"/>
      <c r="G7" s="26"/>
      <c r="H7" s="26"/>
      <c r="I7" s="26"/>
      <c r="J7" s="28"/>
      <c r="K7" s="26"/>
      <c r="L7" s="26"/>
      <c r="M7" s="26"/>
      <c r="N7" s="26"/>
      <c r="O7" s="26"/>
      <c r="P7" s="26"/>
      <c r="Q7" s="26"/>
      <c r="R7" s="26"/>
      <c r="S7" s="26"/>
      <c r="T7" s="7" t="str">
        <f t="shared" si="0"/>
        <v/>
      </c>
      <c r="U7" s="13" t="str">
        <f>IF(OR(G7="",H7="",M7=""),"",MAX(0,INDEX(表紙!$D$31:$F$53,MATCH("*"&amp;H7&amp;"*",表紙!$B$31:$B$53,0),MATCH(G7,表紙!$D$30:$F$30,0))+SUMPRODUCT(INDEX(表紙!$G$31:$J$53,MATCH("*"&amp;H7&amp;"*",表紙!$B$31:$B$53,0),0),{0,0,0,0}+IF(I7="レンタル",{1,0,0,0})+IF(K7="希望する",{0,1,0,0})+IF(L7="希望する",{0,0,1,0})+IF(M7="登録している",{0,0,0,1}))))</f>
        <v/>
      </c>
      <c r="V7" s="33"/>
    </row>
    <row r="8" spans="1:22">
      <c r="A8" s="29"/>
      <c r="B8" s="30"/>
      <c r="C8" s="30"/>
      <c r="D8" s="30"/>
      <c r="E8" s="30"/>
      <c r="F8" s="31"/>
      <c r="G8" s="30"/>
      <c r="H8" s="30"/>
      <c r="I8" s="30"/>
      <c r="J8" s="32"/>
      <c r="K8" s="30"/>
      <c r="L8" s="30"/>
      <c r="M8" s="30"/>
      <c r="N8" s="30"/>
      <c r="O8" s="30"/>
      <c r="P8" s="30"/>
      <c r="Q8" s="30"/>
      <c r="R8" s="30"/>
      <c r="S8" s="30"/>
      <c r="T8" s="8" t="str">
        <f t="shared" si="0"/>
        <v/>
      </c>
      <c r="U8" s="14" t="str">
        <f>IF(OR(G8="",H8="",M8=""),"",MAX(0,INDEX(表紙!$D$31:$F$53,MATCH("*"&amp;H8&amp;"*",表紙!$B$31:$B$53,0),MATCH(G8,表紙!$D$30:$F$30,0))+SUMPRODUCT(INDEX(表紙!$G$31:$J$53,MATCH("*"&amp;H8&amp;"*",表紙!$B$31:$B$53,0),0),{0,0,0,0}+IF(I8="レンタル",{1,0,0,0})+IF(K8="希望する",{0,1,0,0})+IF(L8="希望する",{0,0,1,0})+IF(M8="登録している",{0,0,0,1}))))</f>
        <v/>
      </c>
      <c r="V8" s="34"/>
    </row>
    <row r="9" spans="1:22">
      <c r="A9" s="25"/>
      <c r="B9" s="26"/>
      <c r="C9" s="26"/>
      <c r="D9" s="26"/>
      <c r="E9" s="26"/>
      <c r="F9" s="27"/>
      <c r="G9" s="26"/>
      <c r="H9" s="26"/>
      <c r="I9" s="26"/>
      <c r="J9" s="28"/>
      <c r="K9" s="26"/>
      <c r="L9" s="26"/>
      <c r="M9" s="26"/>
      <c r="N9" s="26"/>
      <c r="O9" s="26"/>
      <c r="P9" s="26"/>
      <c r="Q9" s="26"/>
      <c r="R9" s="26"/>
      <c r="S9" s="26"/>
      <c r="T9" s="7" t="str">
        <f t="shared" si="0"/>
        <v/>
      </c>
      <c r="U9" s="13" t="str">
        <f>IF(OR(G9="",H9="",M9=""),"",MAX(0,INDEX(表紙!$D$31:$F$53,MATCH("*"&amp;H9&amp;"*",表紙!$B$31:$B$53,0),MATCH(G9,表紙!$D$30:$F$30,0))+SUMPRODUCT(INDEX(表紙!$G$31:$J$53,MATCH("*"&amp;H9&amp;"*",表紙!$B$31:$B$53,0),0),{0,0,0,0}+IF(I9="レンタル",{1,0,0,0})+IF(K9="希望する",{0,1,0,0})+IF(L9="希望する",{0,0,1,0})+IF(M9="登録している",{0,0,0,1}))))</f>
        <v/>
      </c>
      <c r="V9" s="33"/>
    </row>
    <row r="10" spans="1:22">
      <c r="A10" s="29"/>
      <c r="B10" s="30"/>
      <c r="C10" s="30"/>
      <c r="D10" s="30"/>
      <c r="E10" s="30"/>
      <c r="F10" s="31"/>
      <c r="G10" s="30"/>
      <c r="H10" s="30"/>
      <c r="I10" s="30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8" t="str">
        <f t="shared" si="0"/>
        <v/>
      </c>
      <c r="U10" s="14" t="str">
        <f>IF(OR(G10="",H10="",M10=""),"",MAX(0,INDEX(表紙!$D$31:$F$53,MATCH("*"&amp;H10&amp;"*",表紙!$B$31:$B$53,0),MATCH(G10,表紙!$D$30:$F$30,0))+SUMPRODUCT(INDEX(表紙!$G$31:$J$53,MATCH("*"&amp;H10&amp;"*",表紙!$B$31:$B$53,0),0),{0,0,0,0}+IF(I10="レンタル",{1,0,0,0})+IF(K10="希望する",{0,1,0,0})+IF(L10="希望する",{0,0,1,0})+IF(M10="登録している",{0,0,0,1}))))</f>
        <v/>
      </c>
      <c r="V10" s="34"/>
    </row>
    <row r="11" spans="1:22">
      <c r="A11" s="25"/>
      <c r="B11" s="26"/>
      <c r="C11" s="26"/>
      <c r="D11" s="26"/>
      <c r="E11" s="26"/>
      <c r="F11" s="27"/>
      <c r="G11" s="26"/>
      <c r="H11" s="26"/>
      <c r="I11" s="26"/>
      <c r="J11" s="28"/>
      <c r="K11" s="26"/>
      <c r="L11" s="26"/>
      <c r="M11" s="26"/>
      <c r="N11" s="26"/>
      <c r="O11" s="26"/>
      <c r="P11" s="26"/>
      <c r="Q11" s="26"/>
      <c r="R11" s="26"/>
      <c r="S11" s="26"/>
      <c r="T11" s="7" t="str">
        <f t="shared" si="0"/>
        <v/>
      </c>
      <c r="U11" s="13" t="str">
        <f>IF(OR(G11="",H11="",M11=""),"",MAX(0,INDEX(表紙!$D$31:$F$53,MATCH("*"&amp;H11&amp;"*",表紙!$B$31:$B$53,0),MATCH(G11,表紙!$D$30:$F$30,0))+SUMPRODUCT(INDEX(表紙!$G$31:$J$53,MATCH("*"&amp;H11&amp;"*",表紙!$B$31:$B$53,0),0),{0,0,0,0}+IF(I11="レンタル",{1,0,0,0})+IF(K11="希望する",{0,1,0,0})+IF(L11="希望する",{0,0,1,0})+IF(M11="登録している",{0,0,0,1}))))</f>
        <v/>
      </c>
      <c r="V11" s="33"/>
    </row>
    <row r="12" spans="1:22">
      <c r="A12" s="29"/>
      <c r="B12" s="30"/>
      <c r="C12" s="30"/>
      <c r="D12" s="30"/>
      <c r="E12" s="30"/>
      <c r="F12" s="31"/>
      <c r="G12" s="30"/>
      <c r="H12" s="30"/>
      <c r="I12" s="30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8" t="str">
        <f t="shared" si="0"/>
        <v/>
      </c>
      <c r="U12" s="14" t="str">
        <f>IF(OR(G12="",H12="",M12=""),"",MAX(0,INDEX(表紙!$D$31:$F$53,MATCH("*"&amp;H12&amp;"*",表紙!$B$31:$B$53,0),MATCH(G12,表紙!$D$30:$F$30,0))+SUMPRODUCT(INDEX(表紙!$G$31:$J$53,MATCH("*"&amp;H12&amp;"*",表紙!$B$31:$B$53,0),0),{0,0,0,0}+IF(I12="レンタル",{1,0,0,0})+IF(K12="希望する",{0,1,0,0})+IF(L12="希望する",{0,0,1,0})+IF(M12="登録している",{0,0,0,1}))))</f>
        <v/>
      </c>
      <c r="V12" s="34"/>
    </row>
    <row r="13" spans="1:22">
      <c r="A13" s="25"/>
      <c r="B13" s="26"/>
      <c r="C13" s="26"/>
      <c r="D13" s="26"/>
      <c r="E13" s="26"/>
      <c r="F13" s="27"/>
      <c r="G13" s="26"/>
      <c r="H13" s="26"/>
      <c r="I13" s="26"/>
      <c r="J13" s="28"/>
      <c r="K13" s="26"/>
      <c r="L13" s="26"/>
      <c r="M13" s="26"/>
      <c r="N13" s="26"/>
      <c r="O13" s="26"/>
      <c r="P13" s="26"/>
      <c r="Q13" s="26"/>
      <c r="R13" s="26"/>
      <c r="S13" s="26"/>
      <c r="T13" s="7" t="str">
        <f t="shared" si="0"/>
        <v/>
      </c>
      <c r="U13" s="13" t="str">
        <f>IF(OR(G13="",H13="",M13=""),"",MAX(0,INDEX(表紙!$D$31:$F$53,MATCH("*"&amp;H13&amp;"*",表紙!$B$31:$B$53,0),MATCH(G13,表紙!$D$30:$F$30,0))+SUMPRODUCT(INDEX(表紙!$G$31:$J$53,MATCH("*"&amp;H13&amp;"*",表紙!$B$31:$B$53,0),0),{0,0,0,0}+IF(I13="レンタル",{1,0,0,0})+IF(K13="希望する",{0,1,0,0})+IF(L13="希望する",{0,0,1,0})+IF(M13="登録している",{0,0,0,1}))))</f>
        <v/>
      </c>
      <c r="V13" s="33"/>
    </row>
    <row r="14" spans="1:22">
      <c r="A14" s="29"/>
      <c r="B14" s="30"/>
      <c r="C14" s="30"/>
      <c r="D14" s="30"/>
      <c r="E14" s="30"/>
      <c r="F14" s="31"/>
      <c r="G14" s="30"/>
      <c r="H14" s="30"/>
      <c r="I14" s="30"/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8" t="str">
        <f>IF(F14="","",DATEDIF($F14,"2019/3/31","Y"))</f>
        <v/>
      </c>
      <c r="U14" s="14" t="str">
        <f>IF(OR(G14="",H14="",M14=""),"",MAX(0,INDEX(表紙!$D$31:$F$53,MATCH("*"&amp;H14&amp;"*",表紙!$B$31:$B$53,0),MATCH(G14,表紙!$D$30:$F$30,0))+SUMPRODUCT(INDEX(表紙!$G$31:$J$53,MATCH("*"&amp;H14&amp;"*",表紙!$B$31:$B$53,0),0),{0,0,0,0}+IF(I14="レンタル",{1,0,0,0})+IF(K14="希望する",{0,1,0,0})+IF(L14="希望する",{0,0,1,0})+IF(M14="登録している",{0,0,0,1}))))</f>
        <v/>
      </c>
      <c r="V14" s="34"/>
    </row>
    <row r="15" spans="1:22">
      <c r="A15" s="25"/>
      <c r="B15" s="26"/>
      <c r="C15" s="26"/>
      <c r="D15" s="26"/>
      <c r="E15" s="26"/>
      <c r="F15" s="27"/>
      <c r="G15" s="26"/>
      <c r="H15" s="26"/>
      <c r="I15" s="26"/>
      <c r="J15" s="28"/>
      <c r="K15" s="26"/>
      <c r="L15" s="26"/>
      <c r="M15" s="26"/>
      <c r="N15" s="26"/>
      <c r="O15" s="26"/>
      <c r="P15" s="26"/>
      <c r="Q15" s="26"/>
      <c r="R15" s="26"/>
      <c r="S15" s="26"/>
      <c r="T15" s="7" t="str">
        <f t="shared" si="0"/>
        <v/>
      </c>
      <c r="U15" s="13" t="str">
        <f>IF(OR(G15="",H15="",M15=""),"",MAX(0,INDEX(表紙!$D$31:$F$53,MATCH("*"&amp;H15&amp;"*",表紙!$B$31:$B$53,0),MATCH(G15,表紙!$D$30:$F$30,0))+SUMPRODUCT(INDEX(表紙!$G$31:$J$53,MATCH("*"&amp;H15&amp;"*",表紙!$B$31:$B$53,0),0),{0,0,0,0}+IF(I15="レンタル",{1,0,0,0})+IF(K15="希望する",{0,1,0,0})+IF(L15="希望する",{0,0,1,0})+IF(M15="登録している",{0,0,0,1}))))</f>
        <v/>
      </c>
      <c r="V15" s="33"/>
    </row>
    <row r="16" spans="1:22">
      <c r="A16" s="29"/>
      <c r="B16" s="30"/>
      <c r="C16" s="30"/>
      <c r="D16" s="30"/>
      <c r="E16" s="30"/>
      <c r="F16" s="31"/>
      <c r="G16" s="30"/>
      <c r="H16" s="30"/>
      <c r="I16" s="30"/>
      <c r="J16" s="32"/>
      <c r="K16" s="30"/>
      <c r="L16" s="30"/>
      <c r="M16" s="30"/>
      <c r="N16" s="30"/>
      <c r="O16" s="30"/>
      <c r="P16" s="30"/>
      <c r="Q16" s="30"/>
      <c r="R16" s="30"/>
      <c r="S16" s="30"/>
      <c r="T16" s="8" t="str">
        <f t="shared" si="0"/>
        <v/>
      </c>
      <c r="U16" s="14" t="str">
        <f>IF(OR(G16="",H16="",M16=""),"",MAX(0,INDEX(表紙!$D$31:$F$53,MATCH("*"&amp;H16&amp;"*",表紙!$B$31:$B$53,0),MATCH(G16,表紙!$D$30:$F$30,0))+SUMPRODUCT(INDEX(表紙!$G$31:$J$53,MATCH("*"&amp;H16&amp;"*",表紙!$B$31:$B$53,0),0),{0,0,0,0}+IF(I16="レンタル",{1,0,0,0})+IF(K16="希望する",{0,1,0,0})+IF(L16="希望する",{0,0,1,0})+IF(M16="登録している",{0,0,0,1}))))</f>
        <v/>
      </c>
      <c r="V16" s="34"/>
    </row>
    <row r="17" spans="1:22">
      <c r="A17" s="25"/>
      <c r="B17" s="26"/>
      <c r="C17" s="26"/>
      <c r="D17" s="26"/>
      <c r="E17" s="26"/>
      <c r="F17" s="27"/>
      <c r="G17" s="26"/>
      <c r="H17" s="26"/>
      <c r="I17" s="26"/>
      <c r="J17" s="28"/>
      <c r="K17" s="26"/>
      <c r="L17" s="26"/>
      <c r="M17" s="26"/>
      <c r="N17" s="26"/>
      <c r="O17" s="26"/>
      <c r="P17" s="26"/>
      <c r="Q17" s="26"/>
      <c r="R17" s="26"/>
      <c r="S17" s="26"/>
      <c r="T17" s="7" t="str">
        <f t="shared" si="0"/>
        <v/>
      </c>
      <c r="U17" s="13" t="str">
        <f>IF(OR(G17="",H17="",M17=""),"",MAX(0,INDEX(表紙!$D$31:$F$53,MATCH("*"&amp;H17&amp;"*",表紙!$B$31:$B$53,0),MATCH(G17,表紙!$D$30:$F$30,0))+SUMPRODUCT(INDEX(表紙!$G$31:$J$53,MATCH("*"&amp;H17&amp;"*",表紙!$B$31:$B$53,0),0),{0,0,0,0}+IF(I17="レンタル",{1,0,0,0})+IF(K17="希望する",{0,1,0,0})+IF(L17="希望する",{0,0,1,0})+IF(M17="登録している",{0,0,0,1}))))</f>
        <v/>
      </c>
      <c r="V17" s="33"/>
    </row>
    <row r="18" spans="1:22">
      <c r="A18" s="29"/>
      <c r="B18" s="30"/>
      <c r="C18" s="30"/>
      <c r="D18" s="30"/>
      <c r="E18" s="30"/>
      <c r="F18" s="31"/>
      <c r="G18" s="30"/>
      <c r="H18" s="30"/>
      <c r="I18" s="30"/>
      <c r="J18" s="32"/>
      <c r="K18" s="30"/>
      <c r="L18" s="30"/>
      <c r="M18" s="30"/>
      <c r="N18" s="30"/>
      <c r="O18" s="30"/>
      <c r="P18" s="30"/>
      <c r="Q18" s="30"/>
      <c r="R18" s="30"/>
      <c r="S18" s="30"/>
      <c r="T18" s="8" t="str">
        <f t="shared" si="0"/>
        <v/>
      </c>
      <c r="U18" s="14" t="str">
        <f>IF(OR(G18="",H18="",M18=""),"",MAX(0,INDEX(表紙!$D$31:$F$53,MATCH("*"&amp;H18&amp;"*",表紙!$B$31:$B$53,0),MATCH(G18,表紙!$D$30:$F$30,0))+SUMPRODUCT(INDEX(表紙!$G$31:$J$53,MATCH("*"&amp;H18&amp;"*",表紙!$B$31:$B$53,0),0),{0,0,0,0}+IF(I18="レンタル",{1,0,0,0})+IF(K18="希望する",{0,1,0,0})+IF(L18="希望する",{0,0,1,0})+IF(M18="登録している",{0,0,0,1}))))</f>
        <v/>
      </c>
      <c r="V18" s="34"/>
    </row>
    <row r="19" spans="1:22">
      <c r="A19" s="25"/>
      <c r="B19" s="26"/>
      <c r="C19" s="26"/>
      <c r="D19" s="26"/>
      <c r="E19" s="26"/>
      <c r="F19" s="27"/>
      <c r="G19" s="26"/>
      <c r="H19" s="26"/>
      <c r="I19" s="26"/>
      <c r="J19" s="28"/>
      <c r="K19" s="26"/>
      <c r="L19" s="26"/>
      <c r="M19" s="26"/>
      <c r="N19" s="26"/>
      <c r="O19" s="26"/>
      <c r="P19" s="26"/>
      <c r="Q19" s="26"/>
      <c r="R19" s="26"/>
      <c r="S19" s="26"/>
      <c r="T19" s="7" t="str">
        <f t="shared" si="0"/>
        <v/>
      </c>
      <c r="U19" s="13" t="str">
        <f>IF(OR(G19="",H19="",M19=""),"",MAX(0,INDEX(表紙!$D$31:$F$53,MATCH("*"&amp;H19&amp;"*",表紙!$B$31:$B$53,0),MATCH(G19,表紙!$D$30:$F$30,0))+SUMPRODUCT(INDEX(表紙!$G$31:$J$53,MATCH("*"&amp;H19&amp;"*",表紙!$B$31:$B$53,0),0),{0,0,0,0}+IF(I19="レンタル",{1,0,0,0})+IF(K19="希望する",{0,1,0,0})+IF(L19="希望する",{0,0,1,0})+IF(M19="登録している",{0,0,0,1}))))</f>
        <v/>
      </c>
      <c r="V19" s="33"/>
    </row>
    <row r="20" spans="1:22">
      <c r="A20" s="29"/>
      <c r="B20" s="30"/>
      <c r="C20" s="30"/>
      <c r="D20" s="30"/>
      <c r="E20" s="30"/>
      <c r="F20" s="31"/>
      <c r="G20" s="30"/>
      <c r="H20" s="30"/>
      <c r="I20" s="30"/>
      <c r="J20" s="32"/>
      <c r="K20" s="30"/>
      <c r="L20" s="30"/>
      <c r="M20" s="30"/>
      <c r="N20" s="30"/>
      <c r="O20" s="30"/>
      <c r="P20" s="30"/>
      <c r="Q20" s="30"/>
      <c r="R20" s="30"/>
      <c r="S20" s="30"/>
      <c r="T20" s="8" t="str">
        <f t="shared" si="0"/>
        <v/>
      </c>
      <c r="U20" s="14" t="str">
        <f>IF(OR(G20="",H20="",M20=""),"",MAX(0,INDEX(表紙!$D$31:$F$53,MATCH("*"&amp;H20&amp;"*",表紙!$B$31:$B$53,0),MATCH(G20,表紙!$D$30:$F$30,0))+SUMPRODUCT(INDEX(表紙!$G$31:$J$53,MATCH("*"&amp;H20&amp;"*",表紙!$B$31:$B$53,0),0),{0,0,0,0}+IF(I20="レンタル",{1,0,0,0})+IF(K20="希望する",{0,1,0,0})+IF(L20="希望する",{0,0,1,0})+IF(M20="登録している",{0,0,0,1}))))</f>
        <v/>
      </c>
      <c r="V20" s="34"/>
    </row>
    <row r="21" spans="1:22">
      <c r="A21" s="25"/>
      <c r="B21" s="26"/>
      <c r="C21" s="26"/>
      <c r="D21" s="26"/>
      <c r="E21" s="26"/>
      <c r="F21" s="27"/>
      <c r="G21" s="26"/>
      <c r="H21" s="26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6"/>
      <c r="T21" s="7" t="str">
        <f t="shared" si="0"/>
        <v/>
      </c>
      <c r="U21" s="13" t="str">
        <f>IF(OR(G21="",H21="",M21=""),"",MAX(0,INDEX(表紙!$D$31:$F$53,MATCH("*"&amp;H21&amp;"*",表紙!$B$31:$B$53,0),MATCH(G21,表紙!$D$30:$F$30,0))+SUMPRODUCT(INDEX(表紙!$G$31:$J$53,MATCH("*"&amp;H21&amp;"*",表紙!$B$31:$B$53,0),0),{0,0,0,0}+IF(I21="レンタル",{1,0,0,0})+IF(K21="希望する",{0,1,0,0})+IF(L21="希望する",{0,0,1,0})+IF(M21="登録している",{0,0,0,1}))))</f>
        <v/>
      </c>
      <c r="V21" s="33"/>
    </row>
    <row r="22" spans="1:22">
      <c r="A22" s="29"/>
      <c r="B22" s="30"/>
      <c r="C22" s="30"/>
      <c r="D22" s="30"/>
      <c r="E22" s="30"/>
      <c r="F22" s="31"/>
      <c r="G22" s="30"/>
      <c r="H22" s="30"/>
      <c r="I22" s="30"/>
      <c r="J22" s="32"/>
      <c r="K22" s="30"/>
      <c r="L22" s="30"/>
      <c r="M22" s="30"/>
      <c r="N22" s="30"/>
      <c r="O22" s="30"/>
      <c r="P22" s="30"/>
      <c r="Q22" s="30"/>
      <c r="R22" s="30"/>
      <c r="S22" s="30"/>
      <c r="T22" s="8" t="str">
        <f t="shared" si="0"/>
        <v/>
      </c>
      <c r="U22" s="14" t="str">
        <f>IF(OR(G22="",H22="",M22=""),"",MAX(0,INDEX(表紙!$D$31:$F$53,MATCH("*"&amp;H22&amp;"*",表紙!$B$31:$B$53,0),MATCH(G22,表紙!$D$30:$F$30,0))+SUMPRODUCT(INDEX(表紙!$G$31:$J$53,MATCH("*"&amp;H22&amp;"*",表紙!$B$31:$B$53,0),0),{0,0,0,0}+IF(I22="レンタル",{1,0,0,0})+IF(K22="希望する",{0,1,0,0})+IF(L22="希望する",{0,0,1,0})+IF(M22="登録している",{0,0,0,1}))))</f>
        <v/>
      </c>
      <c r="V22" s="34"/>
    </row>
    <row r="23" spans="1:22">
      <c r="A23" s="25"/>
      <c r="B23" s="26"/>
      <c r="C23" s="26"/>
      <c r="D23" s="26"/>
      <c r="E23" s="26"/>
      <c r="F23" s="27"/>
      <c r="G23" s="26"/>
      <c r="H23" s="26"/>
      <c r="I23" s="26"/>
      <c r="J23" s="28"/>
      <c r="K23" s="26"/>
      <c r="L23" s="26"/>
      <c r="M23" s="26"/>
      <c r="N23" s="26"/>
      <c r="O23" s="26"/>
      <c r="P23" s="26"/>
      <c r="Q23" s="26"/>
      <c r="R23" s="26"/>
      <c r="S23" s="26"/>
      <c r="T23" s="7" t="str">
        <f t="shared" si="0"/>
        <v/>
      </c>
      <c r="U23" s="13" t="str">
        <f>IF(OR(G23="",H23="",M23=""),"",MAX(0,INDEX(表紙!$D$31:$F$53,MATCH("*"&amp;H23&amp;"*",表紙!$B$31:$B$53,0),MATCH(G23,表紙!$D$30:$F$30,0))+SUMPRODUCT(INDEX(表紙!$G$31:$J$53,MATCH("*"&amp;H23&amp;"*",表紙!$B$31:$B$53,0),0),{0,0,0,0}+IF(I23="レンタル",{1,0,0,0})+IF(K23="希望する",{0,1,0,0})+IF(L23="希望する",{0,0,1,0})+IF(M23="登録している",{0,0,0,1}))))</f>
        <v/>
      </c>
      <c r="V23" s="33"/>
    </row>
    <row r="24" spans="1:22">
      <c r="A24" s="29"/>
      <c r="B24" s="30"/>
      <c r="C24" s="30"/>
      <c r="D24" s="30"/>
      <c r="E24" s="30"/>
      <c r="F24" s="31"/>
      <c r="G24" s="30"/>
      <c r="H24" s="30"/>
      <c r="I24" s="30"/>
      <c r="J24" s="32"/>
      <c r="K24" s="30"/>
      <c r="L24" s="30"/>
      <c r="M24" s="30"/>
      <c r="N24" s="30"/>
      <c r="O24" s="30"/>
      <c r="P24" s="30"/>
      <c r="Q24" s="30"/>
      <c r="R24" s="30"/>
      <c r="S24" s="30"/>
      <c r="T24" s="8" t="str">
        <f t="shared" si="0"/>
        <v/>
      </c>
      <c r="U24" s="14" t="str">
        <f>IF(OR(G24="",H24="",M24=""),"",MAX(0,INDEX(表紙!$D$31:$F$53,MATCH("*"&amp;H24&amp;"*",表紙!$B$31:$B$53,0),MATCH(G24,表紙!$D$30:$F$30,0))+SUMPRODUCT(INDEX(表紙!$G$31:$J$53,MATCH("*"&amp;H24&amp;"*",表紙!$B$31:$B$53,0),0),{0,0,0,0}+IF(I24="レンタル",{1,0,0,0})+IF(K24="希望する",{0,1,0,0})+IF(L24="希望する",{0,0,1,0})+IF(M24="登録している",{0,0,0,1}))))</f>
        <v/>
      </c>
      <c r="V24" s="34"/>
    </row>
    <row r="25" spans="1:22">
      <c r="A25" s="25"/>
      <c r="B25" s="26"/>
      <c r="C25" s="26"/>
      <c r="D25" s="26"/>
      <c r="E25" s="26"/>
      <c r="F25" s="27"/>
      <c r="G25" s="26"/>
      <c r="H25" s="26"/>
      <c r="I25" s="26"/>
      <c r="J25" s="28"/>
      <c r="K25" s="26"/>
      <c r="L25" s="26"/>
      <c r="M25" s="26"/>
      <c r="N25" s="26"/>
      <c r="O25" s="26"/>
      <c r="P25" s="26"/>
      <c r="Q25" s="26"/>
      <c r="R25" s="26"/>
      <c r="S25" s="26"/>
      <c r="T25" s="7" t="str">
        <f t="shared" si="0"/>
        <v/>
      </c>
      <c r="U25" s="13" t="str">
        <f>IF(OR(G25="",H25="",M25=""),"",MAX(0,INDEX(表紙!$D$31:$F$53,MATCH("*"&amp;H25&amp;"*",表紙!$B$31:$B$53,0),MATCH(G25,表紙!$D$30:$F$30,0))+SUMPRODUCT(INDEX(表紙!$G$31:$J$53,MATCH("*"&amp;H25&amp;"*",表紙!$B$31:$B$53,0),0),{0,0,0,0}+IF(I25="レンタル",{1,0,0,0})+IF(K25="希望する",{0,1,0,0})+IF(L25="希望する",{0,0,1,0})+IF(M25="登録している",{0,0,0,1}))))</f>
        <v/>
      </c>
      <c r="V25" s="33"/>
    </row>
    <row r="26" spans="1:22">
      <c r="A26" s="29"/>
      <c r="B26" s="30"/>
      <c r="C26" s="30"/>
      <c r="D26" s="30"/>
      <c r="E26" s="30"/>
      <c r="F26" s="31"/>
      <c r="G26" s="30"/>
      <c r="H26" s="30"/>
      <c r="I26" s="30"/>
      <c r="J26" s="32"/>
      <c r="K26" s="30"/>
      <c r="L26" s="30"/>
      <c r="M26" s="30"/>
      <c r="N26" s="30"/>
      <c r="O26" s="30"/>
      <c r="P26" s="30"/>
      <c r="Q26" s="30"/>
      <c r="R26" s="30"/>
      <c r="S26" s="30"/>
      <c r="T26" s="8" t="str">
        <f t="shared" si="0"/>
        <v/>
      </c>
      <c r="U26" s="14" t="str">
        <f>IF(OR(G26="",H26="",M26=""),"",MAX(0,INDEX(表紙!$D$31:$F$53,MATCH("*"&amp;H26&amp;"*",表紙!$B$31:$B$53,0),MATCH(G26,表紙!$D$30:$F$30,0))+SUMPRODUCT(INDEX(表紙!$G$31:$J$53,MATCH("*"&amp;H26&amp;"*",表紙!$B$31:$B$53,0),0),{0,0,0,0}+IF(I26="レンタル",{1,0,0,0})+IF(K26="希望する",{0,1,0,0})+IF(L26="希望する",{0,0,1,0})+IF(M26="登録している",{0,0,0,1}))))</f>
        <v/>
      </c>
      <c r="V26" s="34"/>
    </row>
    <row r="27" spans="1:22">
      <c r="A27" s="25"/>
      <c r="B27" s="26"/>
      <c r="C27" s="26"/>
      <c r="D27" s="26"/>
      <c r="E27" s="26"/>
      <c r="F27" s="27"/>
      <c r="G27" s="26"/>
      <c r="H27" s="26"/>
      <c r="I27" s="26"/>
      <c r="J27" s="28"/>
      <c r="K27" s="26"/>
      <c r="L27" s="26"/>
      <c r="M27" s="26"/>
      <c r="N27" s="26"/>
      <c r="O27" s="26"/>
      <c r="P27" s="26"/>
      <c r="Q27" s="26"/>
      <c r="R27" s="26"/>
      <c r="S27" s="26"/>
      <c r="T27" s="7" t="str">
        <f t="shared" si="0"/>
        <v/>
      </c>
      <c r="U27" s="13" t="str">
        <f>IF(OR(G27="",H27="",M27=""),"",MAX(0,INDEX(表紙!$D$31:$F$53,MATCH("*"&amp;H27&amp;"*",表紙!$B$31:$B$53,0),MATCH(G27,表紙!$D$30:$F$30,0))+SUMPRODUCT(INDEX(表紙!$G$31:$J$53,MATCH("*"&amp;H27&amp;"*",表紙!$B$31:$B$53,0),0),{0,0,0,0}+IF(I27="レンタル",{1,0,0,0})+IF(K27="希望する",{0,1,0,0})+IF(L27="希望する",{0,0,1,0})+IF(M27="登録している",{0,0,0,1}))))</f>
        <v/>
      </c>
      <c r="V27" s="33"/>
    </row>
    <row r="28" spans="1:22">
      <c r="A28" s="29"/>
      <c r="B28" s="30"/>
      <c r="C28" s="30"/>
      <c r="D28" s="30"/>
      <c r="E28" s="30"/>
      <c r="F28" s="31"/>
      <c r="G28" s="30"/>
      <c r="H28" s="30"/>
      <c r="I28" s="30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8" t="str">
        <f t="shared" si="0"/>
        <v/>
      </c>
      <c r="U28" s="14" t="str">
        <f>IF(OR(G28="",H28="",M28=""),"",MAX(0,INDEX(表紙!$D$31:$F$53,MATCH("*"&amp;H28&amp;"*",表紙!$B$31:$B$53,0),MATCH(G28,表紙!$D$30:$F$30,0))+SUMPRODUCT(INDEX(表紙!$G$31:$J$53,MATCH("*"&amp;H28&amp;"*",表紙!$B$31:$B$53,0),0),{0,0,0,0}+IF(I28="レンタル",{1,0,0,0})+IF(K28="希望する",{0,1,0,0})+IF(L28="希望する",{0,0,1,0})+IF(M28="登録している",{0,0,0,1}))))</f>
        <v/>
      </c>
      <c r="V28" s="34"/>
    </row>
    <row r="29" spans="1:22">
      <c r="A29" s="25"/>
      <c r="B29" s="26"/>
      <c r="C29" s="26"/>
      <c r="D29" s="26"/>
      <c r="E29" s="26"/>
      <c r="F29" s="27"/>
      <c r="G29" s="26"/>
      <c r="H29" s="26"/>
      <c r="I29" s="26"/>
      <c r="J29" s="28"/>
      <c r="K29" s="26"/>
      <c r="L29" s="26"/>
      <c r="M29" s="26"/>
      <c r="N29" s="26"/>
      <c r="O29" s="26"/>
      <c r="P29" s="26"/>
      <c r="Q29" s="26"/>
      <c r="R29" s="26"/>
      <c r="S29" s="26"/>
      <c r="T29" s="7" t="str">
        <f t="shared" si="0"/>
        <v/>
      </c>
      <c r="U29" s="13" t="str">
        <f>IF(OR(G29="",H29="",M29=""),"",MAX(0,INDEX(表紙!$D$31:$F$53,MATCH("*"&amp;H29&amp;"*",表紙!$B$31:$B$53,0),MATCH(G29,表紙!$D$30:$F$30,0))+SUMPRODUCT(INDEX(表紙!$G$31:$J$53,MATCH("*"&amp;H29&amp;"*",表紙!$B$31:$B$53,0),0),{0,0,0,0}+IF(I29="レンタル",{1,0,0,0})+IF(K29="希望する",{0,1,0,0})+IF(L29="希望する",{0,0,1,0})+IF(M29="登録している",{0,0,0,1}))))</f>
        <v/>
      </c>
      <c r="V29" s="33"/>
    </row>
    <row r="30" spans="1:22">
      <c r="A30" s="29"/>
      <c r="B30" s="30"/>
      <c r="C30" s="30"/>
      <c r="D30" s="30"/>
      <c r="E30" s="30"/>
      <c r="F30" s="31"/>
      <c r="G30" s="30"/>
      <c r="H30" s="30"/>
      <c r="I30" s="30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8" t="str">
        <f t="shared" si="0"/>
        <v/>
      </c>
      <c r="U30" s="14" t="str">
        <f>IF(OR(G30="",H30="",M30=""),"",MAX(0,INDEX(表紙!$D$31:$F$53,MATCH("*"&amp;H30&amp;"*",表紙!$B$31:$B$53,0),MATCH(G30,表紙!$D$30:$F$30,0))+SUMPRODUCT(INDEX(表紙!$G$31:$J$53,MATCH("*"&amp;H30&amp;"*",表紙!$B$31:$B$53,0),0),{0,0,0,0}+IF(I30="レンタル",{1,0,0,0})+IF(K30="希望する",{0,1,0,0})+IF(L30="希望する",{0,0,1,0})+IF(M30="登録している",{0,0,0,1}))))</f>
        <v/>
      </c>
      <c r="V30" s="34"/>
    </row>
    <row r="31" spans="1:22">
      <c r="A31" s="25"/>
      <c r="B31" s="26"/>
      <c r="C31" s="26"/>
      <c r="D31" s="26"/>
      <c r="E31" s="26"/>
      <c r="F31" s="27"/>
      <c r="G31" s="26"/>
      <c r="H31" s="26"/>
      <c r="I31" s="26"/>
      <c r="J31" s="28"/>
      <c r="K31" s="26"/>
      <c r="L31" s="26"/>
      <c r="M31" s="26"/>
      <c r="N31" s="26"/>
      <c r="O31" s="26"/>
      <c r="P31" s="26"/>
      <c r="Q31" s="26"/>
      <c r="R31" s="26"/>
      <c r="S31" s="26"/>
      <c r="T31" s="7" t="str">
        <f t="shared" si="0"/>
        <v/>
      </c>
      <c r="U31" s="13" t="str">
        <f>IF(OR(G31="",H31="",M31=""),"",MAX(0,INDEX(表紙!$D$31:$F$53,MATCH("*"&amp;H31&amp;"*",表紙!$B$31:$B$53,0),MATCH(G31,表紙!$D$30:$F$30,0))+SUMPRODUCT(INDEX(表紙!$G$31:$J$53,MATCH("*"&amp;H31&amp;"*",表紙!$B$31:$B$53,0),0),{0,0,0,0}+IF(I31="レンタル",{1,0,0,0})+IF(K31="希望する",{0,1,0,0})+IF(L31="希望する",{0,0,1,0})+IF(M31="登録している",{0,0,0,1}))))</f>
        <v/>
      </c>
      <c r="V31" s="33"/>
    </row>
    <row r="32" spans="1:22">
      <c r="A32" s="29"/>
      <c r="B32" s="30"/>
      <c r="C32" s="30"/>
      <c r="D32" s="30"/>
      <c r="E32" s="30"/>
      <c r="F32" s="31"/>
      <c r="G32" s="30"/>
      <c r="H32" s="30"/>
      <c r="I32" s="30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8" t="str">
        <f t="shared" si="0"/>
        <v/>
      </c>
      <c r="U32" s="14" t="str">
        <f>IF(OR(G32="",H32="",M32=""),"",MAX(0,INDEX(表紙!$D$31:$F$53,MATCH("*"&amp;H32&amp;"*",表紙!$B$31:$B$53,0),MATCH(G32,表紙!$D$30:$F$30,0))+SUMPRODUCT(INDEX(表紙!$G$31:$J$53,MATCH("*"&amp;H32&amp;"*",表紙!$B$31:$B$53,0),0),{0,0,0,0}+IF(I32="レンタル",{1,0,0,0})+IF(K32="希望する",{0,1,0,0})+IF(L32="希望する",{0,0,1,0})+IF(M32="登録している",{0,0,0,1}))))</f>
        <v/>
      </c>
      <c r="V32" s="34"/>
    </row>
    <row r="33" spans="1:22">
      <c r="A33" s="25"/>
      <c r="B33" s="26"/>
      <c r="C33" s="26"/>
      <c r="D33" s="26"/>
      <c r="E33" s="26"/>
      <c r="F33" s="27"/>
      <c r="G33" s="26"/>
      <c r="H33" s="26"/>
      <c r="I33" s="26"/>
      <c r="J33" s="28"/>
      <c r="K33" s="26"/>
      <c r="L33" s="26"/>
      <c r="M33" s="26"/>
      <c r="N33" s="26"/>
      <c r="O33" s="26"/>
      <c r="P33" s="26"/>
      <c r="Q33" s="26"/>
      <c r="R33" s="26"/>
      <c r="S33" s="26"/>
      <c r="T33" s="7" t="str">
        <f t="shared" si="0"/>
        <v/>
      </c>
      <c r="U33" s="13" t="str">
        <f>IF(OR(G33="",H33="",M33=""),"",MAX(0,INDEX(表紙!$D$31:$F$53,MATCH("*"&amp;H33&amp;"*",表紙!$B$31:$B$53,0),MATCH(G33,表紙!$D$30:$F$30,0))+SUMPRODUCT(INDEX(表紙!$G$31:$J$53,MATCH("*"&amp;H33&amp;"*",表紙!$B$31:$B$53,0),0),{0,0,0,0}+IF(I33="レンタル",{1,0,0,0})+IF(K33="希望する",{0,1,0,0})+IF(L33="希望する",{0,0,1,0})+IF(M33="登録している",{0,0,0,1}))))</f>
        <v/>
      </c>
      <c r="V33" s="33"/>
    </row>
    <row r="34" spans="1:22">
      <c r="A34" s="29"/>
      <c r="B34" s="30"/>
      <c r="C34" s="30"/>
      <c r="D34" s="30"/>
      <c r="E34" s="30"/>
      <c r="F34" s="31"/>
      <c r="G34" s="30"/>
      <c r="H34" s="30"/>
      <c r="I34" s="30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8" t="str">
        <f t="shared" si="0"/>
        <v/>
      </c>
      <c r="U34" s="14" t="str">
        <f>IF(OR(G34="",H34="",M34=""),"",MAX(0,INDEX(表紙!$D$31:$F$53,MATCH("*"&amp;H34&amp;"*",表紙!$B$31:$B$53,0),MATCH(G34,表紙!$D$30:$F$30,0))+SUMPRODUCT(INDEX(表紙!$G$31:$J$53,MATCH("*"&amp;H34&amp;"*",表紙!$B$31:$B$53,0),0),{0,0,0,0}+IF(I34="レンタル",{1,0,0,0})+IF(K34="希望する",{0,1,0,0})+IF(L34="希望する",{0,0,1,0})+IF(M34="登録している",{0,0,0,1}))))</f>
        <v/>
      </c>
      <c r="V34" s="34"/>
    </row>
    <row r="35" spans="1:22">
      <c r="A35" s="25"/>
      <c r="B35" s="26"/>
      <c r="C35" s="26"/>
      <c r="D35" s="26"/>
      <c r="E35" s="26"/>
      <c r="F35" s="27"/>
      <c r="G35" s="26"/>
      <c r="H35" s="26"/>
      <c r="I35" s="26"/>
      <c r="J35" s="28"/>
      <c r="K35" s="26"/>
      <c r="L35" s="26"/>
      <c r="M35" s="26"/>
      <c r="N35" s="26"/>
      <c r="O35" s="26"/>
      <c r="P35" s="26"/>
      <c r="Q35" s="26"/>
      <c r="R35" s="26"/>
      <c r="S35" s="26"/>
      <c r="T35" s="7" t="str">
        <f t="shared" si="0"/>
        <v/>
      </c>
      <c r="U35" s="13" t="str">
        <f>IF(OR(G35="",H35="",M35=""),"",MAX(0,INDEX(表紙!$D$31:$F$53,MATCH("*"&amp;H35&amp;"*",表紙!$B$31:$B$53,0),MATCH(G35,表紙!$D$30:$F$30,0))+SUMPRODUCT(INDEX(表紙!$G$31:$J$53,MATCH("*"&amp;H35&amp;"*",表紙!$B$31:$B$53,0),0),{0,0,0,0}+IF(I35="レンタル",{1,0,0,0})+IF(K35="希望する",{0,1,0,0})+IF(L35="希望する",{0,0,1,0})+IF(M35="登録している",{0,0,0,1}))))</f>
        <v/>
      </c>
      <c r="V35" s="33"/>
    </row>
    <row r="36" spans="1:22">
      <c r="A36" s="29"/>
      <c r="B36" s="30"/>
      <c r="C36" s="30"/>
      <c r="D36" s="30"/>
      <c r="E36" s="30"/>
      <c r="F36" s="31"/>
      <c r="G36" s="30"/>
      <c r="H36" s="30"/>
      <c r="I36" s="30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8" t="str">
        <f t="shared" si="0"/>
        <v/>
      </c>
      <c r="U36" s="14" t="str">
        <f>IF(OR(G36="",H36="",M36=""),"",MAX(0,INDEX(表紙!$D$31:$F$53,MATCH("*"&amp;H36&amp;"*",表紙!$B$31:$B$53,0),MATCH(G36,表紙!$D$30:$F$30,0))+SUMPRODUCT(INDEX(表紙!$G$31:$J$53,MATCH("*"&amp;H36&amp;"*",表紙!$B$31:$B$53,0),0),{0,0,0,0}+IF(I36="レンタル",{1,0,0,0})+IF(K36="希望する",{0,1,0,0})+IF(L36="希望する",{0,0,1,0})+IF(M36="登録している",{0,0,0,1}))))</f>
        <v/>
      </c>
      <c r="V36" s="34"/>
    </row>
    <row r="37" spans="1:22">
      <c r="A37" s="25"/>
      <c r="B37" s="26"/>
      <c r="C37" s="26"/>
      <c r="D37" s="26"/>
      <c r="E37" s="26"/>
      <c r="F37" s="27"/>
      <c r="G37" s="26"/>
      <c r="H37" s="26"/>
      <c r="I37" s="26"/>
      <c r="J37" s="28"/>
      <c r="K37" s="26"/>
      <c r="L37" s="26"/>
      <c r="M37" s="26"/>
      <c r="N37" s="26"/>
      <c r="O37" s="26"/>
      <c r="P37" s="26"/>
      <c r="Q37" s="26"/>
      <c r="R37" s="26"/>
      <c r="S37" s="26"/>
      <c r="T37" s="7" t="str">
        <f t="shared" si="0"/>
        <v/>
      </c>
      <c r="U37" s="13" t="str">
        <f>IF(OR(G37="",H37="",M37=""),"",MAX(0,INDEX(表紙!$D$31:$F$53,MATCH("*"&amp;H37&amp;"*",表紙!$B$31:$B$53,0),MATCH(G37,表紙!$D$30:$F$30,0))+SUMPRODUCT(INDEX(表紙!$G$31:$J$53,MATCH("*"&amp;H37&amp;"*",表紙!$B$31:$B$53,0),0),{0,0,0,0}+IF(I37="レンタル",{1,0,0,0})+IF(K37="希望する",{0,1,0,0})+IF(L37="希望する",{0,0,1,0})+IF(M37="登録している",{0,0,0,1}))))</f>
        <v/>
      </c>
      <c r="V37" s="33"/>
    </row>
    <row r="38" spans="1:22">
      <c r="A38" s="29"/>
      <c r="B38" s="30"/>
      <c r="C38" s="30"/>
      <c r="D38" s="30"/>
      <c r="E38" s="30"/>
      <c r="F38" s="31"/>
      <c r="G38" s="30"/>
      <c r="H38" s="30"/>
      <c r="I38" s="30"/>
      <c r="J38" s="32"/>
      <c r="K38" s="30"/>
      <c r="L38" s="30"/>
      <c r="M38" s="30"/>
      <c r="N38" s="30"/>
      <c r="O38" s="30"/>
      <c r="P38" s="30"/>
      <c r="Q38" s="30"/>
      <c r="R38" s="30"/>
      <c r="S38" s="30"/>
      <c r="T38" s="8" t="str">
        <f t="shared" ref="T38:T72" si="1">IF(F38="","",DATEDIF($F38,"2019/3/31","Y"))</f>
        <v/>
      </c>
      <c r="U38" s="14" t="str">
        <f>IF(OR(G38="",H38="",M38=""),"",MAX(0,INDEX(表紙!$D$31:$F$53,MATCH("*"&amp;H38&amp;"*",表紙!$B$31:$B$53,0),MATCH(G38,表紙!$D$30:$F$30,0))+SUMPRODUCT(INDEX(表紙!$G$31:$J$53,MATCH("*"&amp;H38&amp;"*",表紙!$B$31:$B$53,0),0),{0,0,0,0}+IF(I38="レンタル",{1,0,0,0})+IF(K38="希望する",{0,1,0,0})+IF(L38="希望する",{0,0,1,0})+IF(M38="登録している",{0,0,0,1}))))</f>
        <v/>
      </c>
      <c r="V38" s="34"/>
    </row>
    <row r="39" spans="1:22">
      <c r="A39" s="25"/>
      <c r="B39" s="26"/>
      <c r="C39" s="26"/>
      <c r="D39" s="26"/>
      <c r="E39" s="26"/>
      <c r="F39" s="27"/>
      <c r="G39" s="26"/>
      <c r="H39" s="26"/>
      <c r="I39" s="26"/>
      <c r="J39" s="28"/>
      <c r="K39" s="26"/>
      <c r="L39" s="26"/>
      <c r="M39" s="26"/>
      <c r="N39" s="26"/>
      <c r="O39" s="26"/>
      <c r="P39" s="26"/>
      <c r="Q39" s="26"/>
      <c r="R39" s="26"/>
      <c r="S39" s="26"/>
      <c r="T39" s="7" t="str">
        <f t="shared" si="1"/>
        <v/>
      </c>
      <c r="U39" s="13" t="str">
        <f>IF(OR(G39="",H39="",M39=""),"",MAX(0,INDEX(表紙!$D$31:$F$53,MATCH("*"&amp;H39&amp;"*",表紙!$B$31:$B$53,0),MATCH(G39,表紙!$D$30:$F$30,0))+SUMPRODUCT(INDEX(表紙!$G$31:$J$53,MATCH("*"&amp;H39&amp;"*",表紙!$B$31:$B$53,0),0),{0,0,0,0}+IF(I39="レンタル",{1,0,0,0})+IF(K39="希望する",{0,1,0,0})+IF(L39="希望する",{0,0,1,0})+IF(M39="登録している",{0,0,0,1}))))</f>
        <v/>
      </c>
      <c r="V39" s="33"/>
    </row>
    <row r="40" spans="1:22">
      <c r="A40" s="29"/>
      <c r="B40" s="30"/>
      <c r="C40" s="30"/>
      <c r="D40" s="30"/>
      <c r="E40" s="30"/>
      <c r="F40" s="31"/>
      <c r="G40" s="30"/>
      <c r="H40" s="30"/>
      <c r="I40" s="30"/>
      <c r="J40" s="32"/>
      <c r="K40" s="30"/>
      <c r="L40" s="30"/>
      <c r="M40" s="30"/>
      <c r="N40" s="30"/>
      <c r="O40" s="30"/>
      <c r="P40" s="30"/>
      <c r="Q40" s="30"/>
      <c r="R40" s="30"/>
      <c r="S40" s="30"/>
      <c r="T40" s="8" t="str">
        <f t="shared" si="1"/>
        <v/>
      </c>
      <c r="U40" s="14" t="str">
        <f>IF(OR(G40="",H40="",M40=""),"",MAX(0,INDEX(表紙!$D$31:$F$53,MATCH("*"&amp;H40&amp;"*",表紙!$B$31:$B$53,0),MATCH(G40,表紙!$D$30:$F$30,0))+SUMPRODUCT(INDEX(表紙!$G$31:$J$53,MATCH("*"&amp;H40&amp;"*",表紙!$B$31:$B$53,0),0),{0,0,0,0}+IF(I40="レンタル",{1,0,0,0})+IF(K40="希望する",{0,1,0,0})+IF(L40="希望する",{0,0,1,0})+IF(M40="登録している",{0,0,0,1}))))</f>
        <v/>
      </c>
      <c r="V40" s="34"/>
    </row>
    <row r="41" spans="1:22">
      <c r="A41" s="25"/>
      <c r="B41" s="26"/>
      <c r="C41" s="26"/>
      <c r="D41" s="26"/>
      <c r="E41" s="26"/>
      <c r="F41" s="27"/>
      <c r="G41" s="26"/>
      <c r="H41" s="26"/>
      <c r="I41" s="26"/>
      <c r="J41" s="28"/>
      <c r="K41" s="26"/>
      <c r="L41" s="26"/>
      <c r="M41" s="26"/>
      <c r="N41" s="26"/>
      <c r="O41" s="26"/>
      <c r="P41" s="26"/>
      <c r="Q41" s="26"/>
      <c r="R41" s="26"/>
      <c r="S41" s="26"/>
      <c r="T41" s="7" t="str">
        <f t="shared" si="1"/>
        <v/>
      </c>
      <c r="U41" s="13" t="str">
        <f>IF(OR(G41="",H41="",M41=""),"",MAX(0,INDEX(表紙!$D$31:$F$53,MATCH("*"&amp;H41&amp;"*",表紙!$B$31:$B$53,0),MATCH(G41,表紙!$D$30:$F$30,0))+SUMPRODUCT(INDEX(表紙!$G$31:$J$53,MATCH("*"&amp;H41&amp;"*",表紙!$B$31:$B$53,0),0),{0,0,0,0}+IF(I41="レンタル",{1,0,0,0})+IF(K41="希望する",{0,1,0,0})+IF(L41="希望する",{0,0,1,0})+IF(M41="登録している",{0,0,0,1}))))</f>
        <v/>
      </c>
      <c r="V41" s="33"/>
    </row>
    <row r="42" spans="1:22">
      <c r="A42" s="29"/>
      <c r="B42" s="30"/>
      <c r="C42" s="30"/>
      <c r="D42" s="30"/>
      <c r="E42" s="30"/>
      <c r="F42" s="31"/>
      <c r="G42" s="30"/>
      <c r="H42" s="30"/>
      <c r="I42" s="30"/>
      <c r="J42" s="32"/>
      <c r="K42" s="30"/>
      <c r="L42" s="30"/>
      <c r="M42" s="30"/>
      <c r="N42" s="30"/>
      <c r="O42" s="30"/>
      <c r="P42" s="30"/>
      <c r="Q42" s="30"/>
      <c r="R42" s="30"/>
      <c r="S42" s="30"/>
      <c r="T42" s="8" t="str">
        <f t="shared" si="1"/>
        <v/>
      </c>
      <c r="U42" s="14" t="str">
        <f>IF(OR(G42="",H42="",M42=""),"",MAX(0,INDEX(表紙!$D$31:$F$53,MATCH("*"&amp;H42&amp;"*",表紙!$B$31:$B$53,0),MATCH(G42,表紙!$D$30:$F$30,0))+SUMPRODUCT(INDEX(表紙!$G$31:$J$53,MATCH("*"&amp;H42&amp;"*",表紙!$B$31:$B$53,0),0),{0,0,0,0}+IF(I42="レンタル",{1,0,0,0})+IF(K42="希望する",{0,1,0,0})+IF(L42="希望する",{0,0,1,0})+IF(M42="登録している",{0,0,0,1}))))</f>
        <v/>
      </c>
      <c r="V42" s="34"/>
    </row>
    <row r="43" spans="1:22">
      <c r="A43" s="25"/>
      <c r="B43" s="26"/>
      <c r="C43" s="26"/>
      <c r="D43" s="26"/>
      <c r="E43" s="26"/>
      <c r="F43" s="27"/>
      <c r="G43" s="26"/>
      <c r="H43" s="26"/>
      <c r="I43" s="26"/>
      <c r="J43" s="28"/>
      <c r="K43" s="26"/>
      <c r="L43" s="26"/>
      <c r="M43" s="26"/>
      <c r="N43" s="26"/>
      <c r="O43" s="26"/>
      <c r="P43" s="26"/>
      <c r="Q43" s="26"/>
      <c r="R43" s="26"/>
      <c r="S43" s="26"/>
      <c r="T43" s="7" t="str">
        <f t="shared" si="1"/>
        <v/>
      </c>
      <c r="U43" s="13" t="str">
        <f>IF(OR(G43="",H43="",M43=""),"",MAX(0,INDEX(表紙!$D$31:$F$53,MATCH("*"&amp;H43&amp;"*",表紙!$B$31:$B$53,0),MATCH(G43,表紙!$D$30:$F$30,0))+SUMPRODUCT(INDEX(表紙!$G$31:$J$53,MATCH("*"&amp;H43&amp;"*",表紙!$B$31:$B$53,0),0),{0,0,0,0}+IF(I43="レンタル",{1,0,0,0})+IF(K43="希望する",{0,1,0,0})+IF(L43="希望する",{0,0,1,0})+IF(M43="登録している",{0,0,0,1}))))</f>
        <v/>
      </c>
      <c r="V43" s="33"/>
    </row>
    <row r="44" spans="1:22">
      <c r="A44" s="29"/>
      <c r="B44" s="30"/>
      <c r="C44" s="30"/>
      <c r="D44" s="30"/>
      <c r="E44" s="30"/>
      <c r="F44" s="31"/>
      <c r="G44" s="30"/>
      <c r="H44" s="30"/>
      <c r="I44" s="30"/>
      <c r="J44" s="32"/>
      <c r="K44" s="30"/>
      <c r="L44" s="30"/>
      <c r="M44" s="30"/>
      <c r="N44" s="30"/>
      <c r="O44" s="30"/>
      <c r="P44" s="30"/>
      <c r="Q44" s="30"/>
      <c r="R44" s="30"/>
      <c r="S44" s="30"/>
      <c r="T44" s="8" t="str">
        <f t="shared" si="1"/>
        <v/>
      </c>
      <c r="U44" s="14" t="str">
        <f>IF(OR(G44="",H44="",M44=""),"",MAX(0,INDEX(表紙!$D$31:$F$53,MATCH("*"&amp;H44&amp;"*",表紙!$B$31:$B$53,0),MATCH(G44,表紙!$D$30:$F$30,0))+SUMPRODUCT(INDEX(表紙!$G$31:$J$53,MATCH("*"&amp;H44&amp;"*",表紙!$B$31:$B$53,0),0),{0,0,0,0}+IF(I44="レンタル",{1,0,0,0})+IF(K44="希望する",{0,1,0,0})+IF(L44="希望する",{0,0,1,0})+IF(M44="登録している",{0,0,0,1}))))</f>
        <v/>
      </c>
      <c r="V44" s="34"/>
    </row>
    <row r="45" spans="1:22">
      <c r="A45" s="25"/>
      <c r="B45" s="26"/>
      <c r="C45" s="26"/>
      <c r="D45" s="26"/>
      <c r="E45" s="26"/>
      <c r="F45" s="27"/>
      <c r="G45" s="26"/>
      <c r="H45" s="26"/>
      <c r="I45" s="26"/>
      <c r="J45" s="28"/>
      <c r="K45" s="26"/>
      <c r="L45" s="26"/>
      <c r="M45" s="26"/>
      <c r="N45" s="26"/>
      <c r="O45" s="26"/>
      <c r="P45" s="26"/>
      <c r="Q45" s="26"/>
      <c r="R45" s="26"/>
      <c r="S45" s="26"/>
      <c r="T45" s="7" t="str">
        <f t="shared" si="1"/>
        <v/>
      </c>
      <c r="U45" s="13" t="str">
        <f>IF(OR(G45="",H45="",M45=""),"",MAX(0,INDEX(表紙!$D$31:$F$53,MATCH("*"&amp;H45&amp;"*",表紙!$B$31:$B$53,0),MATCH(G45,表紙!$D$30:$F$30,0))+SUMPRODUCT(INDEX(表紙!$G$31:$J$53,MATCH("*"&amp;H45&amp;"*",表紙!$B$31:$B$53,0),0),{0,0,0,0}+IF(I45="レンタル",{1,0,0,0})+IF(K45="希望する",{0,1,0,0})+IF(L45="希望する",{0,0,1,0})+IF(M45="登録している",{0,0,0,1}))))</f>
        <v/>
      </c>
      <c r="V45" s="33"/>
    </row>
    <row r="46" spans="1:22">
      <c r="A46" s="29"/>
      <c r="B46" s="30"/>
      <c r="C46" s="30"/>
      <c r="D46" s="30"/>
      <c r="E46" s="30"/>
      <c r="F46" s="31"/>
      <c r="G46" s="30"/>
      <c r="H46" s="30"/>
      <c r="I46" s="30"/>
      <c r="J46" s="32"/>
      <c r="K46" s="30"/>
      <c r="L46" s="30"/>
      <c r="M46" s="30"/>
      <c r="N46" s="30"/>
      <c r="O46" s="30"/>
      <c r="P46" s="30"/>
      <c r="Q46" s="30"/>
      <c r="R46" s="30"/>
      <c r="S46" s="30"/>
      <c r="T46" s="8" t="str">
        <f t="shared" si="1"/>
        <v/>
      </c>
      <c r="U46" s="14" t="str">
        <f>IF(OR(G46="",H46="",M46=""),"",MAX(0,INDEX(表紙!$D$31:$F$53,MATCH("*"&amp;H46&amp;"*",表紙!$B$31:$B$53,0),MATCH(G46,表紙!$D$30:$F$30,0))+SUMPRODUCT(INDEX(表紙!$G$31:$J$53,MATCH("*"&amp;H46&amp;"*",表紙!$B$31:$B$53,0),0),{0,0,0,0}+IF(I46="レンタル",{1,0,0,0})+IF(K46="希望する",{0,1,0,0})+IF(L46="希望する",{0,0,1,0})+IF(M46="登録している",{0,0,0,1}))))</f>
        <v/>
      </c>
      <c r="V46" s="34"/>
    </row>
    <row r="47" spans="1:22">
      <c r="A47" s="25"/>
      <c r="B47" s="26"/>
      <c r="C47" s="26"/>
      <c r="D47" s="26"/>
      <c r="E47" s="26"/>
      <c r="F47" s="27"/>
      <c r="G47" s="26"/>
      <c r="H47" s="26"/>
      <c r="I47" s="26"/>
      <c r="J47" s="28"/>
      <c r="K47" s="26"/>
      <c r="L47" s="26"/>
      <c r="M47" s="26"/>
      <c r="N47" s="26"/>
      <c r="O47" s="26"/>
      <c r="P47" s="26"/>
      <c r="Q47" s="26"/>
      <c r="R47" s="26"/>
      <c r="S47" s="26"/>
      <c r="T47" s="7" t="str">
        <f t="shared" si="1"/>
        <v/>
      </c>
      <c r="U47" s="13" t="str">
        <f>IF(OR(G47="",H47="",M47=""),"",MAX(0,INDEX(表紙!$D$31:$F$53,MATCH("*"&amp;H47&amp;"*",表紙!$B$31:$B$53,0),MATCH(G47,表紙!$D$30:$F$30,0))+SUMPRODUCT(INDEX(表紙!$G$31:$J$53,MATCH("*"&amp;H47&amp;"*",表紙!$B$31:$B$53,0),0),{0,0,0,0}+IF(I47="レンタル",{1,0,0,0})+IF(K47="希望する",{0,1,0,0})+IF(L47="希望する",{0,0,1,0})+IF(M47="登録している",{0,0,0,1}))))</f>
        <v/>
      </c>
      <c r="V47" s="33"/>
    </row>
    <row r="48" spans="1:22">
      <c r="A48" s="29"/>
      <c r="B48" s="30"/>
      <c r="C48" s="30"/>
      <c r="D48" s="30"/>
      <c r="E48" s="30"/>
      <c r="F48" s="31"/>
      <c r="G48" s="30"/>
      <c r="H48" s="30"/>
      <c r="I48" s="30"/>
      <c r="J48" s="32"/>
      <c r="K48" s="30"/>
      <c r="L48" s="30"/>
      <c r="M48" s="30"/>
      <c r="N48" s="30"/>
      <c r="O48" s="30"/>
      <c r="P48" s="30"/>
      <c r="Q48" s="30"/>
      <c r="R48" s="30"/>
      <c r="S48" s="30"/>
      <c r="T48" s="8" t="str">
        <f t="shared" si="1"/>
        <v/>
      </c>
      <c r="U48" s="14" t="str">
        <f>IF(OR(G48="",H48="",M48=""),"",MAX(0,INDEX(表紙!$D$31:$F$53,MATCH("*"&amp;H48&amp;"*",表紙!$B$31:$B$53,0),MATCH(G48,表紙!$D$30:$F$30,0))+SUMPRODUCT(INDEX(表紙!$G$31:$J$53,MATCH("*"&amp;H48&amp;"*",表紙!$B$31:$B$53,0),0),{0,0,0,0}+IF(I48="レンタル",{1,0,0,0})+IF(K48="希望する",{0,1,0,0})+IF(L48="希望する",{0,0,1,0})+IF(M48="登録している",{0,0,0,1}))))</f>
        <v/>
      </c>
      <c r="V48" s="34"/>
    </row>
    <row r="49" spans="1:22">
      <c r="A49" s="25"/>
      <c r="B49" s="26"/>
      <c r="C49" s="26"/>
      <c r="D49" s="26"/>
      <c r="E49" s="26"/>
      <c r="F49" s="27"/>
      <c r="G49" s="26"/>
      <c r="H49" s="26"/>
      <c r="I49" s="26"/>
      <c r="J49" s="28"/>
      <c r="K49" s="26"/>
      <c r="L49" s="26"/>
      <c r="M49" s="26"/>
      <c r="N49" s="26"/>
      <c r="O49" s="26"/>
      <c r="P49" s="26"/>
      <c r="Q49" s="26"/>
      <c r="R49" s="26"/>
      <c r="S49" s="26"/>
      <c r="T49" s="7" t="str">
        <f t="shared" si="1"/>
        <v/>
      </c>
      <c r="U49" s="13" t="str">
        <f>IF(OR(G49="",H49="",M49=""),"",MAX(0,INDEX(表紙!$D$31:$F$53,MATCH("*"&amp;H49&amp;"*",表紙!$B$31:$B$53,0),MATCH(G49,表紙!$D$30:$F$30,0))+SUMPRODUCT(INDEX(表紙!$G$31:$J$53,MATCH("*"&amp;H49&amp;"*",表紙!$B$31:$B$53,0),0),{0,0,0,0}+IF(I49="レンタル",{1,0,0,0})+IF(K49="希望する",{0,1,0,0})+IF(L49="希望する",{0,0,1,0})+IF(M49="登録している",{0,0,0,1}))))</f>
        <v/>
      </c>
      <c r="V49" s="33"/>
    </row>
    <row r="50" spans="1:22">
      <c r="A50" s="29"/>
      <c r="B50" s="30"/>
      <c r="C50" s="30"/>
      <c r="D50" s="30"/>
      <c r="E50" s="30"/>
      <c r="F50" s="31"/>
      <c r="G50" s="30"/>
      <c r="H50" s="30"/>
      <c r="I50" s="30"/>
      <c r="J50" s="32"/>
      <c r="K50" s="30"/>
      <c r="L50" s="30"/>
      <c r="M50" s="30"/>
      <c r="N50" s="30"/>
      <c r="O50" s="30"/>
      <c r="P50" s="30"/>
      <c r="Q50" s="30"/>
      <c r="R50" s="30"/>
      <c r="S50" s="30"/>
      <c r="T50" s="8" t="str">
        <f t="shared" si="1"/>
        <v/>
      </c>
      <c r="U50" s="14" t="str">
        <f>IF(OR(G50="",H50="",M50=""),"",MAX(0,INDEX(表紙!$D$31:$F$53,MATCH("*"&amp;H50&amp;"*",表紙!$B$31:$B$53,0),MATCH(G50,表紙!$D$30:$F$30,0))+SUMPRODUCT(INDEX(表紙!$G$31:$J$53,MATCH("*"&amp;H50&amp;"*",表紙!$B$31:$B$53,0),0),{0,0,0,0}+IF(I50="レンタル",{1,0,0,0})+IF(K50="希望する",{0,1,0,0})+IF(L50="希望する",{0,0,1,0})+IF(M50="登録している",{0,0,0,1}))))</f>
        <v/>
      </c>
      <c r="V50" s="34"/>
    </row>
    <row r="51" spans="1:22">
      <c r="A51" s="25"/>
      <c r="B51" s="26"/>
      <c r="C51" s="26"/>
      <c r="D51" s="26"/>
      <c r="E51" s="26"/>
      <c r="F51" s="27"/>
      <c r="G51" s="26"/>
      <c r="H51" s="26"/>
      <c r="I51" s="26"/>
      <c r="J51" s="28"/>
      <c r="K51" s="26"/>
      <c r="L51" s="26"/>
      <c r="M51" s="26"/>
      <c r="N51" s="26"/>
      <c r="O51" s="26"/>
      <c r="P51" s="26"/>
      <c r="Q51" s="26"/>
      <c r="R51" s="26"/>
      <c r="S51" s="26"/>
      <c r="T51" s="7" t="str">
        <f t="shared" si="1"/>
        <v/>
      </c>
      <c r="U51" s="13" t="str">
        <f>IF(OR(G51="",H51="",M51=""),"",MAX(0,INDEX(表紙!$D$31:$F$53,MATCH("*"&amp;H51&amp;"*",表紙!$B$31:$B$53,0),MATCH(G51,表紙!$D$30:$F$30,0))+SUMPRODUCT(INDEX(表紙!$G$31:$J$53,MATCH("*"&amp;H51&amp;"*",表紙!$B$31:$B$53,0),0),{0,0,0,0}+IF(I51="レンタル",{1,0,0,0})+IF(K51="希望する",{0,1,0,0})+IF(L51="希望する",{0,0,1,0})+IF(M51="登録している",{0,0,0,1}))))</f>
        <v/>
      </c>
      <c r="V51" s="33"/>
    </row>
    <row r="52" spans="1:22">
      <c r="A52" s="29"/>
      <c r="B52" s="30"/>
      <c r="C52" s="30"/>
      <c r="D52" s="30"/>
      <c r="E52" s="30"/>
      <c r="F52" s="31"/>
      <c r="G52" s="30"/>
      <c r="H52" s="30"/>
      <c r="I52" s="30"/>
      <c r="J52" s="32"/>
      <c r="K52" s="30"/>
      <c r="L52" s="30"/>
      <c r="M52" s="30"/>
      <c r="N52" s="30"/>
      <c r="O52" s="30"/>
      <c r="P52" s="30"/>
      <c r="Q52" s="30"/>
      <c r="R52" s="30"/>
      <c r="S52" s="30"/>
      <c r="T52" s="8" t="str">
        <f t="shared" si="1"/>
        <v/>
      </c>
      <c r="U52" s="14" t="str">
        <f>IF(OR(G52="",H52="",M52=""),"",MAX(0,INDEX(表紙!$D$31:$F$53,MATCH("*"&amp;H52&amp;"*",表紙!$B$31:$B$53,0),MATCH(G52,表紙!$D$30:$F$30,0))+SUMPRODUCT(INDEX(表紙!$G$31:$J$53,MATCH("*"&amp;H52&amp;"*",表紙!$B$31:$B$53,0),0),{0,0,0,0}+IF(I52="レンタル",{1,0,0,0})+IF(K52="希望する",{0,1,0,0})+IF(L52="希望する",{0,0,1,0})+IF(M52="登録している",{0,0,0,1}))))</f>
        <v/>
      </c>
      <c r="V52" s="34"/>
    </row>
    <row r="53" spans="1:22">
      <c r="A53" s="25"/>
      <c r="B53" s="26"/>
      <c r="C53" s="26"/>
      <c r="D53" s="26"/>
      <c r="E53" s="26"/>
      <c r="F53" s="27"/>
      <c r="G53" s="26"/>
      <c r="H53" s="26"/>
      <c r="I53" s="26"/>
      <c r="J53" s="28"/>
      <c r="K53" s="26"/>
      <c r="L53" s="26"/>
      <c r="M53" s="26"/>
      <c r="N53" s="26"/>
      <c r="O53" s="26"/>
      <c r="P53" s="26"/>
      <c r="Q53" s="26"/>
      <c r="R53" s="26"/>
      <c r="S53" s="26"/>
      <c r="T53" s="7" t="str">
        <f t="shared" si="1"/>
        <v/>
      </c>
      <c r="U53" s="13" t="str">
        <f>IF(OR(G53="",H53="",M53=""),"",MAX(0,INDEX(表紙!$D$31:$F$53,MATCH("*"&amp;H53&amp;"*",表紙!$B$31:$B$53,0),MATCH(G53,表紙!$D$30:$F$30,0))+SUMPRODUCT(INDEX(表紙!$G$31:$J$53,MATCH("*"&amp;H53&amp;"*",表紙!$B$31:$B$53,0),0),{0,0,0,0}+IF(I53="レンタル",{1,0,0,0})+IF(K53="希望する",{0,1,0,0})+IF(L53="希望する",{0,0,1,0})+IF(M53="登録している",{0,0,0,1}))))</f>
        <v/>
      </c>
      <c r="V53" s="33"/>
    </row>
    <row r="54" spans="1:22">
      <c r="A54" s="29"/>
      <c r="B54" s="30"/>
      <c r="C54" s="30"/>
      <c r="D54" s="30"/>
      <c r="E54" s="30"/>
      <c r="F54" s="31"/>
      <c r="G54" s="30"/>
      <c r="H54" s="30"/>
      <c r="I54" s="30"/>
      <c r="J54" s="32"/>
      <c r="K54" s="30"/>
      <c r="L54" s="30"/>
      <c r="M54" s="30"/>
      <c r="N54" s="30"/>
      <c r="O54" s="30"/>
      <c r="P54" s="30"/>
      <c r="Q54" s="30"/>
      <c r="R54" s="30"/>
      <c r="S54" s="30"/>
      <c r="T54" s="8" t="str">
        <f t="shared" si="1"/>
        <v/>
      </c>
      <c r="U54" s="14" t="str">
        <f>IF(OR(G54="",H54="",M54=""),"",MAX(0,INDEX(表紙!$D$31:$F$53,MATCH("*"&amp;H54&amp;"*",表紙!$B$31:$B$53,0),MATCH(G54,表紙!$D$30:$F$30,0))+SUMPRODUCT(INDEX(表紙!$G$31:$J$53,MATCH("*"&amp;H54&amp;"*",表紙!$B$31:$B$53,0),0),{0,0,0,0}+IF(I54="レンタル",{1,0,0,0})+IF(K54="希望する",{0,1,0,0})+IF(L54="希望する",{0,0,1,0})+IF(M54="登録している",{0,0,0,1}))))</f>
        <v/>
      </c>
      <c r="V54" s="34"/>
    </row>
    <row r="55" spans="1:22">
      <c r="A55" s="25"/>
      <c r="B55" s="26"/>
      <c r="C55" s="26"/>
      <c r="D55" s="26"/>
      <c r="E55" s="26"/>
      <c r="F55" s="27"/>
      <c r="G55" s="26"/>
      <c r="H55" s="26"/>
      <c r="I55" s="26"/>
      <c r="J55" s="28"/>
      <c r="K55" s="26"/>
      <c r="L55" s="26"/>
      <c r="M55" s="26"/>
      <c r="N55" s="26"/>
      <c r="O55" s="26"/>
      <c r="P55" s="26"/>
      <c r="Q55" s="26"/>
      <c r="R55" s="26"/>
      <c r="S55" s="26"/>
      <c r="T55" s="7" t="str">
        <f t="shared" si="1"/>
        <v/>
      </c>
      <c r="U55" s="13" t="str">
        <f>IF(OR(G55="",H55="",M55=""),"",MAX(0,INDEX(表紙!$D$31:$F$53,MATCH("*"&amp;H55&amp;"*",表紙!$B$31:$B$53,0),MATCH(G55,表紙!$D$30:$F$30,0))+SUMPRODUCT(INDEX(表紙!$G$31:$J$53,MATCH("*"&amp;H55&amp;"*",表紙!$B$31:$B$53,0),0),{0,0,0,0}+IF(I55="レンタル",{1,0,0,0})+IF(K55="希望する",{0,1,0,0})+IF(L55="希望する",{0,0,1,0})+IF(M55="登録している",{0,0,0,1}))))</f>
        <v/>
      </c>
      <c r="V55" s="33"/>
    </row>
    <row r="56" spans="1:22">
      <c r="A56" s="29"/>
      <c r="B56" s="30"/>
      <c r="C56" s="30"/>
      <c r="D56" s="30"/>
      <c r="E56" s="30"/>
      <c r="F56" s="31"/>
      <c r="G56" s="30"/>
      <c r="H56" s="30"/>
      <c r="I56" s="30"/>
      <c r="J56" s="32"/>
      <c r="K56" s="30"/>
      <c r="L56" s="30"/>
      <c r="M56" s="30"/>
      <c r="N56" s="30"/>
      <c r="O56" s="30"/>
      <c r="P56" s="30"/>
      <c r="Q56" s="30"/>
      <c r="R56" s="30"/>
      <c r="S56" s="30"/>
      <c r="T56" s="8" t="str">
        <f t="shared" si="1"/>
        <v/>
      </c>
      <c r="U56" s="14" t="str">
        <f>IF(OR(G56="",H56="",M56=""),"",MAX(0,INDEX(表紙!$D$31:$F$53,MATCH("*"&amp;H56&amp;"*",表紙!$B$31:$B$53,0),MATCH(G56,表紙!$D$30:$F$30,0))+SUMPRODUCT(INDEX(表紙!$G$31:$J$53,MATCH("*"&amp;H56&amp;"*",表紙!$B$31:$B$53,0),0),{0,0,0,0}+IF(I56="レンタル",{1,0,0,0})+IF(K56="希望する",{0,1,0,0})+IF(L56="希望する",{0,0,1,0})+IF(M56="登録している",{0,0,0,1}))))</f>
        <v/>
      </c>
      <c r="V56" s="34"/>
    </row>
    <row r="57" spans="1:22">
      <c r="A57" s="25"/>
      <c r="B57" s="26"/>
      <c r="C57" s="26"/>
      <c r="D57" s="26"/>
      <c r="E57" s="26"/>
      <c r="F57" s="27"/>
      <c r="G57" s="26"/>
      <c r="H57" s="26"/>
      <c r="I57" s="26"/>
      <c r="J57" s="28"/>
      <c r="K57" s="26"/>
      <c r="L57" s="26"/>
      <c r="M57" s="26"/>
      <c r="N57" s="26"/>
      <c r="O57" s="26"/>
      <c r="P57" s="26"/>
      <c r="Q57" s="26"/>
      <c r="R57" s="26"/>
      <c r="S57" s="26"/>
      <c r="T57" s="7" t="str">
        <f t="shared" si="1"/>
        <v/>
      </c>
      <c r="U57" s="13" t="str">
        <f>IF(OR(G57="",H57="",M57=""),"",MAX(0,INDEX(表紙!$D$31:$F$53,MATCH("*"&amp;H57&amp;"*",表紙!$B$31:$B$53,0),MATCH(G57,表紙!$D$30:$F$30,0))+SUMPRODUCT(INDEX(表紙!$G$31:$J$53,MATCH("*"&amp;H57&amp;"*",表紙!$B$31:$B$53,0),0),{0,0,0,0}+IF(I57="レンタル",{1,0,0,0})+IF(K57="希望する",{0,1,0,0})+IF(L57="希望する",{0,0,1,0})+IF(M57="登録している",{0,0,0,1}))))</f>
        <v/>
      </c>
      <c r="V57" s="33"/>
    </row>
    <row r="58" spans="1:22">
      <c r="A58" s="29"/>
      <c r="B58" s="30"/>
      <c r="C58" s="30"/>
      <c r="D58" s="30"/>
      <c r="E58" s="30"/>
      <c r="F58" s="31"/>
      <c r="G58" s="30"/>
      <c r="H58" s="30"/>
      <c r="I58" s="30"/>
      <c r="J58" s="32"/>
      <c r="K58" s="30"/>
      <c r="L58" s="30"/>
      <c r="M58" s="30"/>
      <c r="N58" s="30"/>
      <c r="O58" s="30"/>
      <c r="P58" s="30"/>
      <c r="Q58" s="30"/>
      <c r="R58" s="30"/>
      <c r="S58" s="30"/>
      <c r="T58" s="8" t="str">
        <f t="shared" si="1"/>
        <v/>
      </c>
      <c r="U58" s="14" t="str">
        <f>IF(OR(G58="",H58="",M58=""),"",MAX(0,INDEX(表紙!$D$31:$F$53,MATCH("*"&amp;H58&amp;"*",表紙!$B$31:$B$53,0),MATCH(G58,表紙!$D$30:$F$30,0))+SUMPRODUCT(INDEX(表紙!$G$31:$J$53,MATCH("*"&amp;H58&amp;"*",表紙!$B$31:$B$53,0),0),{0,0,0,0}+IF(I58="レンタル",{1,0,0,0})+IF(K58="希望する",{0,1,0,0})+IF(L58="希望する",{0,0,1,0})+IF(M58="登録している",{0,0,0,1}))))</f>
        <v/>
      </c>
      <c r="V58" s="34"/>
    </row>
    <row r="59" spans="1:22">
      <c r="A59" s="25"/>
      <c r="B59" s="26"/>
      <c r="C59" s="26"/>
      <c r="D59" s="26"/>
      <c r="E59" s="26"/>
      <c r="F59" s="27"/>
      <c r="G59" s="26"/>
      <c r="H59" s="26"/>
      <c r="I59" s="26"/>
      <c r="J59" s="28"/>
      <c r="K59" s="26"/>
      <c r="L59" s="26"/>
      <c r="M59" s="26"/>
      <c r="N59" s="26"/>
      <c r="O59" s="26"/>
      <c r="P59" s="26"/>
      <c r="Q59" s="26"/>
      <c r="R59" s="26"/>
      <c r="S59" s="26"/>
      <c r="T59" s="7" t="str">
        <f t="shared" si="1"/>
        <v/>
      </c>
      <c r="U59" s="13" t="str">
        <f>IF(OR(G59="",H59="",M59=""),"",MAX(0,INDEX(表紙!$D$31:$F$53,MATCH("*"&amp;H59&amp;"*",表紙!$B$31:$B$53,0),MATCH(G59,表紙!$D$30:$F$30,0))+SUMPRODUCT(INDEX(表紙!$G$31:$J$53,MATCH("*"&amp;H59&amp;"*",表紙!$B$31:$B$53,0),0),{0,0,0,0}+IF(I59="レンタル",{1,0,0,0})+IF(K59="希望する",{0,1,0,0})+IF(L59="希望する",{0,0,1,0})+IF(M59="登録している",{0,0,0,1}))))</f>
        <v/>
      </c>
      <c r="V59" s="33"/>
    </row>
    <row r="60" spans="1:22">
      <c r="A60" s="29"/>
      <c r="B60" s="30"/>
      <c r="C60" s="30"/>
      <c r="D60" s="30"/>
      <c r="E60" s="30"/>
      <c r="F60" s="31"/>
      <c r="G60" s="30"/>
      <c r="H60" s="30"/>
      <c r="I60" s="30"/>
      <c r="J60" s="32"/>
      <c r="K60" s="30"/>
      <c r="L60" s="30"/>
      <c r="M60" s="30"/>
      <c r="N60" s="30"/>
      <c r="O60" s="30"/>
      <c r="P60" s="30"/>
      <c r="Q60" s="30"/>
      <c r="R60" s="30"/>
      <c r="S60" s="30"/>
      <c r="T60" s="8" t="str">
        <f t="shared" si="1"/>
        <v/>
      </c>
      <c r="U60" s="14" t="str">
        <f>IF(OR(G60="",H60="",M60=""),"",MAX(0,INDEX(表紙!$D$31:$F$53,MATCH("*"&amp;H60&amp;"*",表紙!$B$31:$B$53,0),MATCH(G60,表紙!$D$30:$F$30,0))+SUMPRODUCT(INDEX(表紙!$G$31:$J$53,MATCH("*"&amp;H60&amp;"*",表紙!$B$31:$B$53,0),0),{0,0,0,0}+IF(I60="レンタル",{1,0,0,0})+IF(K60="希望する",{0,1,0,0})+IF(L60="希望する",{0,0,1,0})+IF(M60="登録している",{0,0,0,1}))))</f>
        <v/>
      </c>
      <c r="V60" s="34"/>
    </row>
    <row r="61" spans="1:22">
      <c r="A61" s="25"/>
      <c r="B61" s="26"/>
      <c r="C61" s="26"/>
      <c r="D61" s="26"/>
      <c r="E61" s="26"/>
      <c r="F61" s="27"/>
      <c r="G61" s="26"/>
      <c r="H61" s="26"/>
      <c r="I61" s="26"/>
      <c r="J61" s="28"/>
      <c r="K61" s="26"/>
      <c r="L61" s="26"/>
      <c r="M61" s="26"/>
      <c r="N61" s="26"/>
      <c r="O61" s="26"/>
      <c r="P61" s="26"/>
      <c r="Q61" s="26"/>
      <c r="R61" s="26"/>
      <c r="S61" s="26"/>
      <c r="T61" s="7" t="str">
        <f t="shared" si="1"/>
        <v/>
      </c>
      <c r="U61" s="13" t="str">
        <f>IF(OR(G61="",H61="",M61=""),"",MAX(0,INDEX(表紙!$D$31:$F$53,MATCH("*"&amp;H61&amp;"*",表紙!$B$31:$B$53,0),MATCH(G61,表紙!$D$30:$F$30,0))+SUMPRODUCT(INDEX(表紙!$G$31:$J$53,MATCH("*"&amp;H61&amp;"*",表紙!$B$31:$B$53,0),0),{0,0,0,0}+IF(I61="レンタル",{1,0,0,0})+IF(K61="希望する",{0,1,0,0})+IF(L61="希望する",{0,0,1,0})+IF(M61="登録している",{0,0,0,1}))))</f>
        <v/>
      </c>
      <c r="V61" s="33"/>
    </row>
    <row r="62" spans="1:22">
      <c r="A62" s="29"/>
      <c r="B62" s="30"/>
      <c r="C62" s="30"/>
      <c r="D62" s="30"/>
      <c r="E62" s="30"/>
      <c r="F62" s="31"/>
      <c r="G62" s="30"/>
      <c r="H62" s="30"/>
      <c r="I62" s="30"/>
      <c r="J62" s="32"/>
      <c r="K62" s="30"/>
      <c r="L62" s="30"/>
      <c r="M62" s="30"/>
      <c r="N62" s="30"/>
      <c r="O62" s="30"/>
      <c r="P62" s="30"/>
      <c r="Q62" s="30"/>
      <c r="R62" s="30"/>
      <c r="S62" s="30"/>
      <c r="T62" s="8" t="str">
        <f t="shared" si="1"/>
        <v/>
      </c>
      <c r="U62" s="14" t="str">
        <f>IF(OR(G62="",H62="",M62=""),"",MAX(0,INDEX(表紙!$D$31:$F$53,MATCH("*"&amp;H62&amp;"*",表紙!$B$31:$B$53,0),MATCH(G62,表紙!$D$30:$F$30,0))+SUMPRODUCT(INDEX(表紙!$G$31:$J$53,MATCH("*"&amp;H62&amp;"*",表紙!$B$31:$B$53,0),0),{0,0,0,0}+IF(I62="レンタル",{1,0,0,0})+IF(K62="希望する",{0,1,0,0})+IF(L62="希望する",{0,0,1,0})+IF(M62="登録している",{0,0,0,1}))))</f>
        <v/>
      </c>
      <c r="V62" s="34"/>
    </row>
    <row r="63" spans="1:22">
      <c r="A63" s="25"/>
      <c r="B63" s="26"/>
      <c r="C63" s="26"/>
      <c r="D63" s="26"/>
      <c r="E63" s="26"/>
      <c r="F63" s="27"/>
      <c r="G63" s="26"/>
      <c r="H63" s="26"/>
      <c r="I63" s="26"/>
      <c r="J63" s="28"/>
      <c r="K63" s="26"/>
      <c r="L63" s="26"/>
      <c r="M63" s="26"/>
      <c r="N63" s="26"/>
      <c r="O63" s="26"/>
      <c r="P63" s="26"/>
      <c r="Q63" s="26"/>
      <c r="R63" s="26"/>
      <c r="S63" s="26"/>
      <c r="T63" s="7" t="str">
        <f t="shared" si="1"/>
        <v/>
      </c>
      <c r="U63" s="13" t="str">
        <f>IF(OR(G63="",H63="",M63=""),"",MAX(0,INDEX(表紙!$D$31:$F$53,MATCH("*"&amp;H63&amp;"*",表紙!$B$31:$B$53,0),MATCH(G63,表紙!$D$30:$F$30,0))+SUMPRODUCT(INDEX(表紙!$G$31:$J$53,MATCH("*"&amp;H63&amp;"*",表紙!$B$31:$B$53,0),0),{0,0,0,0}+IF(I63="レンタル",{1,0,0,0})+IF(K63="希望する",{0,1,0,0})+IF(L63="希望する",{0,0,1,0})+IF(M63="登録している",{0,0,0,1}))))</f>
        <v/>
      </c>
      <c r="V63" s="33"/>
    </row>
    <row r="64" spans="1:22">
      <c r="A64" s="29"/>
      <c r="B64" s="30"/>
      <c r="C64" s="30"/>
      <c r="D64" s="30"/>
      <c r="E64" s="30"/>
      <c r="F64" s="31"/>
      <c r="G64" s="30"/>
      <c r="H64" s="30"/>
      <c r="I64" s="30"/>
      <c r="J64" s="32"/>
      <c r="K64" s="30"/>
      <c r="L64" s="30"/>
      <c r="M64" s="30"/>
      <c r="N64" s="30"/>
      <c r="O64" s="30"/>
      <c r="P64" s="30"/>
      <c r="Q64" s="30"/>
      <c r="R64" s="30"/>
      <c r="S64" s="30"/>
      <c r="T64" s="8" t="str">
        <f t="shared" si="1"/>
        <v/>
      </c>
      <c r="U64" s="14" t="str">
        <f>IF(OR(G64="",H64="",M64=""),"",MAX(0,INDEX(表紙!$D$31:$F$53,MATCH("*"&amp;H64&amp;"*",表紙!$B$31:$B$53,0),MATCH(G64,表紙!$D$30:$F$30,0))+SUMPRODUCT(INDEX(表紙!$G$31:$J$53,MATCH("*"&amp;H64&amp;"*",表紙!$B$31:$B$53,0),0),{0,0,0,0}+IF(I64="レンタル",{1,0,0,0})+IF(K64="希望する",{0,1,0,0})+IF(L64="希望する",{0,0,1,0})+IF(M64="登録している",{0,0,0,1}))))</f>
        <v/>
      </c>
      <c r="V64" s="34"/>
    </row>
    <row r="65" spans="1:22">
      <c r="A65" s="25"/>
      <c r="B65" s="26"/>
      <c r="C65" s="26"/>
      <c r="D65" s="26"/>
      <c r="E65" s="26"/>
      <c r="F65" s="27"/>
      <c r="G65" s="26"/>
      <c r="H65" s="26"/>
      <c r="I65" s="26"/>
      <c r="J65" s="28"/>
      <c r="K65" s="26"/>
      <c r="L65" s="26"/>
      <c r="M65" s="26"/>
      <c r="N65" s="26"/>
      <c r="O65" s="26"/>
      <c r="P65" s="26"/>
      <c r="Q65" s="26"/>
      <c r="R65" s="26"/>
      <c r="S65" s="26"/>
      <c r="T65" s="7" t="str">
        <f t="shared" si="1"/>
        <v/>
      </c>
      <c r="U65" s="13" t="str">
        <f>IF(OR(G65="",H65="",M65=""),"",MAX(0,INDEX(表紙!$D$31:$F$53,MATCH("*"&amp;H65&amp;"*",表紙!$B$31:$B$53,0),MATCH(G65,表紙!$D$30:$F$30,0))+SUMPRODUCT(INDEX(表紙!$G$31:$J$53,MATCH("*"&amp;H65&amp;"*",表紙!$B$31:$B$53,0),0),{0,0,0,0}+IF(I65="レンタル",{1,0,0,0})+IF(K65="希望する",{0,1,0,0})+IF(L65="希望する",{0,0,1,0})+IF(M65="登録している",{0,0,0,1}))))</f>
        <v/>
      </c>
      <c r="V65" s="33"/>
    </row>
    <row r="66" spans="1:22">
      <c r="A66" s="29"/>
      <c r="B66" s="30"/>
      <c r="C66" s="30"/>
      <c r="D66" s="30"/>
      <c r="E66" s="30"/>
      <c r="F66" s="31"/>
      <c r="G66" s="30"/>
      <c r="H66" s="30"/>
      <c r="I66" s="30"/>
      <c r="J66" s="32"/>
      <c r="K66" s="30"/>
      <c r="L66" s="30"/>
      <c r="M66" s="30"/>
      <c r="N66" s="30"/>
      <c r="O66" s="30"/>
      <c r="P66" s="30"/>
      <c r="Q66" s="30"/>
      <c r="R66" s="30"/>
      <c r="S66" s="30"/>
      <c r="T66" s="8" t="str">
        <f t="shared" si="1"/>
        <v/>
      </c>
      <c r="U66" s="14" t="str">
        <f>IF(OR(G66="",H66="",M66=""),"",MAX(0,INDEX(表紙!$D$31:$F$53,MATCH("*"&amp;H66&amp;"*",表紙!$B$31:$B$53,0),MATCH(G66,表紙!$D$30:$F$30,0))+SUMPRODUCT(INDEX(表紙!$G$31:$J$53,MATCH("*"&amp;H66&amp;"*",表紙!$B$31:$B$53,0),0),{0,0,0,0}+IF(I66="レンタル",{1,0,0,0})+IF(K66="希望する",{0,1,0,0})+IF(L66="希望する",{0,0,1,0})+IF(M66="登録している",{0,0,0,1}))))</f>
        <v/>
      </c>
      <c r="V66" s="34"/>
    </row>
    <row r="67" spans="1:22">
      <c r="A67" s="25"/>
      <c r="B67" s="26"/>
      <c r="C67" s="26"/>
      <c r="D67" s="26"/>
      <c r="E67" s="26"/>
      <c r="F67" s="27"/>
      <c r="G67" s="26"/>
      <c r="H67" s="26"/>
      <c r="I67" s="26"/>
      <c r="J67" s="28"/>
      <c r="K67" s="26"/>
      <c r="L67" s="26"/>
      <c r="M67" s="26"/>
      <c r="N67" s="26"/>
      <c r="O67" s="26"/>
      <c r="P67" s="26"/>
      <c r="Q67" s="26"/>
      <c r="R67" s="26"/>
      <c r="S67" s="26"/>
      <c r="T67" s="7" t="str">
        <f t="shared" si="1"/>
        <v/>
      </c>
      <c r="U67" s="13" t="str">
        <f>IF(OR(G67="",H67="",M67=""),"",MAX(0,INDEX(表紙!$D$31:$F$53,MATCH("*"&amp;H67&amp;"*",表紙!$B$31:$B$53,0),MATCH(G67,表紙!$D$30:$F$30,0))+SUMPRODUCT(INDEX(表紙!$G$31:$J$53,MATCH("*"&amp;H67&amp;"*",表紙!$B$31:$B$53,0),0),{0,0,0,0}+IF(I67="レンタル",{1,0,0,0})+IF(K67="希望する",{0,1,0,0})+IF(L67="希望する",{0,0,1,0})+IF(M67="登録している",{0,0,0,1}))))</f>
        <v/>
      </c>
      <c r="V67" s="33"/>
    </row>
    <row r="68" spans="1:22">
      <c r="A68" s="29"/>
      <c r="B68" s="30"/>
      <c r="C68" s="30"/>
      <c r="D68" s="30"/>
      <c r="E68" s="30"/>
      <c r="F68" s="31"/>
      <c r="G68" s="30"/>
      <c r="H68" s="30"/>
      <c r="I68" s="30"/>
      <c r="J68" s="32"/>
      <c r="K68" s="30"/>
      <c r="L68" s="30"/>
      <c r="M68" s="30"/>
      <c r="N68" s="30"/>
      <c r="O68" s="30"/>
      <c r="P68" s="30"/>
      <c r="Q68" s="30"/>
      <c r="R68" s="30"/>
      <c r="S68" s="30"/>
      <c r="T68" s="8" t="str">
        <f t="shared" si="1"/>
        <v/>
      </c>
      <c r="U68" s="14" t="str">
        <f>IF(OR(G68="",H68="",M68=""),"",MAX(0,INDEX(表紙!$D$31:$F$53,MATCH("*"&amp;H68&amp;"*",表紙!$B$31:$B$53,0),MATCH(G68,表紙!$D$30:$F$30,0))+SUMPRODUCT(INDEX(表紙!$G$31:$J$53,MATCH("*"&amp;H68&amp;"*",表紙!$B$31:$B$53,0),0),{0,0,0,0}+IF(I68="レンタル",{1,0,0,0})+IF(K68="希望する",{0,1,0,0})+IF(L68="希望する",{0,0,1,0})+IF(M68="登録している",{0,0,0,1}))))</f>
        <v/>
      </c>
      <c r="V68" s="34"/>
    </row>
    <row r="69" spans="1:22">
      <c r="A69" s="25"/>
      <c r="B69" s="26"/>
      <c r="C69" s="26"/>
      <c r="D69" s="26"/>
      <c r="E69" s="26"/>
      <c r="F69" s="27"/>
      <c r="G69" s="26"/>
      <c r="H69" s="26"/>
      <c r="I69" s="26"/>
      <c r="J69" s="28"/>
      <c r="K69" s="26"/>
      <c r="L69" s="26"/>
      <c r="M69" s="26"/>
      <c r="N69" s="26"/>
      <c r="O69" s="26"/>
      <c r="P69" s="26"/>
      <c r="Q69" s="26"/>
      <c r="R69" s="26"/>
      <c r="S69" s="26"/>
      <c r="T69" s="7" t="str">
        <f t="shared" si="1"/>
        <v/>
      </c>
      <c r="U69" s="13" t="str">
        <f>IF(OR(G69="",H69="",M69=""),"",MAX(0,INDEX(表紙!$D$31:$F$53,MATCH("*"&amp;H69&amp;"*",表紙!$B$31:$B$53,0),MATCH(G69,表紙!$D$30:$F$30,0))+SUMPRODUCT(INDEX(表紙!$G$31:$J$53,MATCH("*"&amp;H69&amp;"*",表紙!$B$31:$B$53,0),0),{0,0,0,0}+IF(I69="レンタル",{1,0,0,0})+IF(K69="希望する",{0,1,0,0})+IF(L69="希望する",{0,0,1,0})+IF(M69="登録している",{0,0,0,1}))))</f>
        <v/>
      </c>
      <c r="V69" s="33"/>
    </row>
    <row r="70" spans="1:22">
      <c r="A70" s="29"/>
      <c r="B70" s="30"/>
      <c r="C70" s="30"/>
      <c r="D70" s="30"/>
      <c r="E70" s="30"/>
      <c r="F70" s="31"/>
      <c r="G70" s="30"/>
      <c r="H70" s="30"/>
      <c r="I70" s="30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8" t="str">
        <f t="shared" si="1"/>
        <v/>
      </c>
      <c r="U70" s="14" t="str">
        <f>IF(OR(G70="",H70="",M70=""),"",MAX(0,INDEX(表紙!$D$31:$F$53,MATCH("*"&amp;H70&amp;"*",表紙!$B$31:$B$53,0),MATCH(G70,表紙!$D$30:$F$30,0))+SUMPRODUCT(INDEX(表紙!$G$31:$J$53,MATCH("*"&amp;H70&amp;"*",表紙!$B$31:$B$53,0),0),{0,0,0,0}+IF(I70="レンタル",{1,0,0,0})+IF(K70="希望する",{0,1,0,0})+IF(L70="希望する",{0,0,1,0})+IF(M70="登録している",{0,0,0,1}))))</f>
        <v/>
      </c>
      <c r="V70" s="34"/>
    </row>
    <row r="71" spans="1:22">
      <c r="A71" s="25"/>
      <c r="B71" s="26"/>
      <c r="C71" s="26"/>
      <c r="D71" s="26"/>
      <c r="E71" s="26"/>
      <c r="F71" s="27"/>
      <c r="G71" s="26"/>
      <c r="H71" s="26"/>
      <c r="I71" s="26"/>
      <c r="J71" s="28"/>
      <c r="K71" s="26"/>
      <c r="L71" s="26"/>
      <c r="M71" s="26"/>
      <c r="N71" s="26"/>
      <c r="O71" s="26"/>
      <c r="P71" s="26"/>
      <c r="Q71" s="26"/>
      <c r="R71" s="26"/>
      <c r="S71" s="26"/>
      <c r="T71" s="7" t="str">
        <f t="shared" si="1"/>
        <v/>
      </c>
      <c r="U71" s="13" t="str">
        <f>IF(OR(G71="",H71="",M71=""),"",MAX(0,INDEX(表紙!$D$31:$F$53,MATCH("*"&amp;H71&amp;"*",表紙!$B$31:$B$53,0),MATCH(G71,表紙!$D$30:$F$30,0))+SUMPRODUCT(INDEX(表紙!$G$31:$J$53,MATCH("*"&amp;H71&amp;"*",表紙!$B$31:$B$53,0),0),{0,0,0,0}+IF(I71="レンタル",{1,0,0,0})+IF(K71="希望する",{0,1,0,0})+IF(L71="希望する",{0,0,1,0})+IF(M71="登録している",{0,0,0,1}))))</f>
        <v/>
      </c>
      <c r="V71" s="33"/>
    </row>
    <row r="72" spans="1:22">
      <c r="A72" s="29"/>
      <c r="B72" s="30"/>
      <c r="C72" s="30"/>
      <c r="D72" s="30"/>
      <c r="E72" s="30"/>
      <c r="F72" s="31"/>
      <c r="G72" s="30"/>
      <c r="H72" s="30"/>
      <c r="I72" s="30"/>
      <c r="J72" s="32"/>
      <c r="K72" s="30"/>
      <c r="L72" s="30"/>
      <c r="M72" s="30"/>
      <c r="N72" s="30"/>
      <c r="O72" s="30"/>
      <c r="P72" s="30"/>
      <c r="Q72" s="30"/>
      <c r="R72" s="30"/>
      <c r="S72" s="30"/>
      <c r="T72" s="8" t="str">
        <f t="shared" si="1"/>
        <v/>
      </c>
      <c r="U72" s="14" t="str">
        <f>IF(OR(G72="",H72="",M72=""),"",MAX(0,INDEX(表紙!$D$31:$F$53,MATCH("*"&amp;H72&amp;"*",表紙!$B$31:$B$53,0),MATCH(G72,表紙!$D$30:$F$30,0))+SUMPRODUCT(INDEX(表紙!$G$31:$J$53,MATCH("*"&amp;H72&amp;"*",表紙!$B$31:$B$53,0),0),{0,0,0,0}+IF(I72="レンタル",{1,0,0,0})+IF(K72="希望する",{0,1,0,0})+IF(L72="希望する",{0,0,1,0})+IF(M72="登録している",{0,0,0,1}))))</f>
        <v/>
      </c>
      <c r="V72" s="34"/>
    </row>
  </sheetData>
  <sheetProtection algorithmName="SHA-512" hashValue="OplNlNtSSiTrAaRdnY1XZfyM5bFKlTdyNOUmibG4Pu2qkHOvmRrGUAgVxvgdm6+CgGTfm7HQ+vLsNlw9fgWwNw==" saltValue="G1iIJyFu5gLKJ1HOe66/9A==" spinCount="100000" sheet="1" selectLockedCells="1"/>
  <phoneticPr fontId="4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DATA!$A$1:$A$2</xm:f>
          </x14:formula1>
          <xm:sqref>E6:E1048576</xm:sqref>
        </x14:dataValidation>
        <x14:dataValidation type="list" allowBlank="1" showInputMessage="1" showErrorMessage="1" xr:uid="{00000000-0002-0000-0100-000001000000}">
          <x14:formula1>
            <xm:f>DATA!$C$1:$C$37</xm:f>
          </x14:formula1>
          <xm:sqref>H6:H72</xm:sqref>
        </x14:dataValidation>
        <x14:dataValidation type="list" allowBlank="1" showInputMessage="1" showErrorMessage="1" xr:uid="{00000000-0002-0000-0100-000002000000}">
          <x14:formula1>
            <xm:f>DATA!$D$1:$D$2</xm:f>
          </x14:formula1>
          <xm:sqref>I6:I72</xm:sqref>
        </x14:dataValidation>
        <x14:dataValidation type="list" allowBlank="1" showInputMessage="1" showErrorMessage="1" xr:uid="{00000000-0002-0000-0100-000003000000}">
          <x14:formula1>
            <xm:f>DATA!$E$1:$E$2</xm:f>
          </x14:formula1>
          <xm:sqref>K6:L72</xm:sqref>
        </x14:dataValidation>
        <x14:dataValidation type="list" allowBlank="1" showInputMessage="1" showErrorMessage="1" xr:uid="{00000000-0002-0000-0100-000004000000}">
          <x14:formula1>
            <xm:f>DATA!$B$1:$B$3</xm:f>
          </x14:formula1>
          <xm:sqref>G6:G72</xm:sqref>
        </x14:dataValidation>
        <x14:dataValidation type="list" allowBlank="1" showInputMessage="1" showErrorMessage="1" xr:uid="{00000000-0002-0000-0100-000005000000}">
          <x14:formula1>
            <xm:f>DATA!$F$1:$F$2</xm:f>
          </x14:formula1>
          <xm:sqref>M6:N72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2B13-01FA-4844-9FC3-BDF9152C5E34}">
  <dimension ref="A1:O156"/>
  <sheetViews>
    <sheetView tabSelected="1" zoomScale="70" zoomScaleNormal="70" workbookViewId="0">
      <selection activeCell="N156" sqref="N156"/>
    </sheetView>
  </sheetViews>
  <sheetFormatPr defaultColWidth="8.625" defaultRowHeight="18.75"/>
  <cols>
    <col min="1" max="1" width="8.625" style="1"/>
    <col min="2" max="2" width="15.125" style="1" customWidth="1"/>
    <col min="3" max="3" width="18.875" style="1" customWidth="1"/>
    <col min="4" max="4" width="17.625" style="1" customWidth="1"/>
    <col min="5" max="5" width="8.625" style="1"/>
    <col min="6" max="6" width="19.125" style="1" customWidth="1"/>
    <col min="7" max="7" width="22.25" style="1" customWidth="1"/>
    <col min="8" max="8" width="12.875" style="1" customWidth="1"/>
    <col min="9" max="9" width="25.375" style="1" customWidth="1"/>
    <col min="10" max="10" width="10.25" style="1" customWidth="1"/>
    <col min="11" max="11" width="13.75" style="1" customWidth="1"/>
    <col min="12" max="12" width="15.625" style="1" customWidth="1"/>
    <col min="13" max="13" width="14.125" style="1" customWidth="1"/>
    <col min="14" max="14" width="10" style="1" customWidth="1"/>
    <col min="15" max="15" width="10.625" style="1" customWidth="1"/>
    <col min="16" max="16384" width="8.625" style="1"/>
  </cols>
  <sheetData>
    <row r="1" spans="1:15">
      <c r="A1" s="39" t="s">
        <v>163</v>
      </c>
    </row>
    <row r="2" spans="1:15">
      <c r="A2" s="1" t="s">
        <v>162</v>
      </c>
    </row>
    <row r="3" spans="1:15">
      <c r="A3" s="1" t="s">
        <v>161</v>
      </c>
    </row>
    <row r="4" spans="1:15">
      <c r="A4" s="1" t="s">
        <v>160</v>
      </c>
    </row>
    <row r="5" spans="1:15">
      <c r="A5" s="1" t="s">
        <v>159</v>
      </c>
    </row>
    <row r="7" spans="1:15">
      <c r="A7" s="1" t="s">
        <v>158</v>
      </c>
      <c r="B7" s="1" t="s">
        <v>157</v>
      </c>
      <c r="C7" s="1" t="s">
        <v>156</v>
      </c>
      <c r="D7" s="1" t="s">
        <v>88</v>
      </c>
      <c r="E7" s="38" t="s">
        <v>11</v>
      </c>
      <c r="F7" s="1" t="s">
        <v>155</v>
      </c>
      <c r="G7" s="38" t="s">
        <v>21</v>
      </c>
      <c r="H7" s="38" t="s">
        <v>20</v>
      </c>
      <c r="I7" s="38" t="s">
        <v>154</v>
      </c>
      <c r="J7" s="38" t="s">
        <v>14</v>
      </c>
      <c r="K7" s="1" t="s">
        <v>153</v>
      </c>
      <c r="L7" s="38" t="s">
        <v>152</v>
      </c>
      <c r="M7" s="38" t="s">
        <v>151</v>
      </c>
      <c r="N7" s="37" t="s">
        <v>150</v>
      </c>
      <c r="O7" s="1" t="s">
        <v>69</v>
      </c>
    </row>
    <row r="8" spans="1:15">
      <c r="A8" s="1" t="s">
        <v>149</v>
      </c>
      <c r="B8" s="1" t="s">
        <v>148</v>
      </c>
      <c r="C8" s="1" t="s">
        <v>147</v>
      </c>
      <c r="D8" s="1" t="s">
        <v>72</v>
      </c>
      <c r="E8" s="1" t="s">
        <v>18</v>
      </c>
      <c r="F8" s="36">
        <v>36116</v>
      </c>
      <c r="G8" s="1" t="s">
        <v>23</v>
      </c>
      <c r="H8" s="1" t="s">
        <v>146</v>
      </c>
      <c r="I8" s="1" t="s">
        <v>145</v>
      </c>
      <c r="J8" s="1" t="s">
        <v>63</v>
      </c>
      <c r="K8" s="1">
        <v>111111</v>
      </c>
      <c r="L8" s="1" t="s">
        <v>68</v>
      </c>
      <c r="M8" s="1" t="s">
        <v>68</v>
      </c>
      <c r="N8" s="1">
        <f>Sheet4!O11+Sheet4!P11+Sheet4!Q11+Sheet4!R11+Sheet4!S11</f>
        <v>1600</v>
      </c>
    </row>
    <row r="9" spans="1:15">
      <c r="A9" s="1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1">
        <f>Sheet4!O12+Sheet4!P12+Sheet4!Q12+Sheet4!R12+Sheet4!S12</f>
        <v>0</v>
      </c>
      <c r="O9" s="40"/>
    </row>
    <row r="10" spans="1:15">
      <c r="A10" s="1">
        <v>2</v>
      </c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">
        <f>Sheet4!O13+Sheet4!P13+Sheet4!Q13+Sheet4!R13+Sheet4!S13</f>
        <v>0</v>
      </c>
      <c r="O10" s="40"/>
    </row>
    <row r="11" spans="1:15">
      <c r="A11" s="1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">
        <f>Sheet4!O14+Sheet4!P14+Sheet4!Q14+Sheet4!R14+Sheet4!S14</f>
        <v>0</v>
      </c>
      <c r="O11" s="40"/>
    </row>
    <row r="12" spans="1:15">
      <c r="A12" s="1">
        <v>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">
        <f>Sheet4!O15+Sheet4!P15+Sheet4!Q15+Sheet4!R15+Sheet4!S15</f>
        <v>0</v>
      </c>
      <c r="O12" s="40"/>
    </row>
    <row r="13" spans="1:15">
      <c r="A13" s="1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">
        <f>Sheet4!O16+Sheet4!P16+Sheet4!Q16+Sheet4!R16+Sheet4!S16</f>
        <v>0</v>
      </c>
      <c r="O13" s="40"/>
    </row>
    <row r="14" spans="1:15">
      <c r="A14" s="1">
        <v>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">
        <f>Sheet4!O17+Sheet4!P17+Sheet4!Q17+Sheet4!R17+Sheet4!S17</f>
        <v>0</v>
      </c>
      <c r="O14" s="40"/>
    </row>
    <row r="15" spans="1:15">
      <c r="A15" s="1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">
        <f>Sheet4!O18+Sheet4!P18+Sheet4!Q18+Sheet4!R18+Sheet4!S18</f>
        <v>0</v>
      </c>
      <c r="O15" s="40"/>
    </row>
    <row r="16" spans="1:15">
      <c r="A16" s="1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>
        <f>Sheet4!O19+Sheet4!P19+Sheet4!Q19+Sheet4!R19+Sheet4!S19</f>
        <v>0</v>
      </c>
      <c r="O16" s="40"/>
    </row>
    <row r="17" spans="1:15">
      <c r="A17" s="1">
        <v>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">
        <f>Sheet4!O20+Sheet4!P20+Sheet4!Q20+Sheet4!R20+Sheet4!S20</f>
        <v>0</v>
      </c>
      <c r="O17" s="40"/>
    </row>
    <row r="18" spans="1:15">
      <c r="A18" s="1">
        <v>10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">
        <f>Sheet4!O21+Sheet4!P21+Sheet4!Q21+Sheet4!R21+Sheet4!S21</f>
        <v>0</v>
      </c>
      <c r="O18" s="40"/>
    </row>
    <row r="19" spans="1:15">
      <c r="A19" s="1">
        <v>11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">
        <f>Sheet4!O22+Sheet4!P22+Sheet4!Q22+Sheet4!R22+Sheet4!S22</f>
        <v>0</v>
      </c>
      <c r="O19" s="40"/>
    </row>
    <row r="20" spans="1:15">
      <c r="A20" s="1">
        <v>12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">
        <f>Sheet4!O23+Sheet4!P23+Sheet4!Q23+Sheet4!R23+Sheet4!S23</f>
        <v>0</v>
      </c>
      <c r="O20" s="40"/>
    </row>
    <row r="21" spans="1:15">
      <c r="A21" s="1">
        <v>13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">
        <f>Sheet4!O24+Sheet4!P24+Sheet4!Q24+Sheet4!R24+Sheet4!S24</f>
        <v>0</v>
      </c>
      <c r="O21" s="40"/>
    </row>
    <row r="22" spans="1:15">
      <c r="A22" s="1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">
        <f>Sheet4!O25+Sheet4!P25+Sheet4!Q25+Sheet4!R25+Sheet4!S25</f>
        <v>0</v>
      </c>
      <c r="O22" s="40"/>
    </row>
    <row r="23" spans="1:15">
      <c r="A23" s="1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">
        <f>Sheet4!O26+Sheet4!P26+Sheet4!Q26+Sheet4!R26+Sheet4!S26</f>
        <v>0</v>
      </c>
      <c r="O23" s="40"/>
    </row>
    <row r="24" spans="1:15">
      <c r="A24" s="1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">
        <f>Sheet4!O27+Sheet4!P27+Sheet4!Q27+Sheet4!R27+Sheet4!S27</f>
        <v>0</v>
      </c>
      <c r="O24" s="40"/>
    </row>
    <row r="25" spans="1:15">
      <c r="A25" s="1">
        <v>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">
        <f>Sheet4!O28+Sheet4!P28+Sheet4!Q28+Sheet4!R28+Sheet4!S28</f>
        <v>0</v>
      </c>
      <c r="O25" s="40"/>
    </row>
    <row r="26" spans="1:15">
      <c r="A26" s="1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">
        <f>Sheet4!O29+Sheet4!P29+Sheet4!Q29+Sheet4!R29+Sheet4!S29</f>
        <v>0</v>
      </c>
      <c r="O26" s="40"/>
    </row>
    <row r="27" spans="1:15">
      <c r="A27" s="1">
        <v>19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">
        <f>Sheet4!O30+Sheet4!P30+Sheet4!Q30+Sheet4!R30+Sheet4!S30</f>
        <v>0</v>
      </c>
      <c r="O27" s="40"/>
    </row>
    <row r="28" spans="1:15">
      <c r="A28" s="1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">
        <f>Sheet4!O31+Sheet4!P31+Sheet4!Q31+Sheet4!R31+Sheet4!S31</f>
        <v>0</v>
      </c>
      <c r="O28" s="40"/>
    </row>
    <row r="29" spans="1:15">
      <c r="A29" s="1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">
        <f>Sheet4!O32+Sheet4!P32+Sheet4!Q32+Sheet4!R32+Sheet4!S32</f>
        <v>0</v>
      </c>
      <c r="O29" s="40"/>
    </row>
    <row r="30" spans="1:15">
      <c r="A30" s="1">
        <v>22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">
        <f>Sheet4!O33+Sheet4!P33+Sheet4!Q33+Sheet4!R33+Sheet4!S33</f>
        <v>0</v>
      </c>
      <c r="O30" s="40"/>
    </row>
    <row r="31" spans="1:15">
      <c r="A31" s="1">
        <v>23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1">
        <f>Sheet4!O34+Sheet4!P34+Sheet4!Q34+Sheet4!R34+Sheet4!S34</f>
        <v>0</v>
      </c>
      <c r="O31" s="40"/>
    </row>
    <row r="32" spans="1:15">
      <c r="A32" s="1">
        <v>24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">
        <f>Sheet4!O35+Sheet4!P35+Sheet4!Q35+Sheet4!R35+Sheet4!S35</f>
        <v>0</v>
      </c>
      <c r="O32" s="40"/>
    </row>
    <row r="33" spans="1:15">
      <c r="A33" s="1">
        <v>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">
        <f>Sheet4!O36+Sheet4!P36+Sheet4!Q36+Sheet4!R36+Sheet4!S36</f>
        <v>0</v>
      </c>
      <c r="O33" s="40"/>
    </row>
    <row r="34" spans="1:15">
      <c r="A34" s="1">
        <v>26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>
        <f>Sheet4!O37+Sheet4!P37+Sheet4!Q37+Sheet4!R37+Sheet4!S37</f>
        <v>0</v>
      </c>
      <c r="O34" s="40"/>
    </row>
    <row r="35" spans="1:15">
      <c r="A35" s="1">
        <v>27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">
        <f>Sheet4!O38+Sheet4!P38+Sheet4!Q38+Sheet4!R38+Sheet4!S38</f>
        <v>0</v>
      </c>
      <c r="O35" s="40"/>
    </row>
    <row r="36" spans="1:15">
      <c r="A36" s="1">
        <v>28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">
        <f>Sheet4!O39+Sheet4!P39+Sheet4!Q39+Sheet4!R39+Sheet4!S39</f>
        <v>0</v>
      </c>
      <c r="O36" s="40"/>
    </row>
    <row r="37" spans="1:15">
      <c r="A37" s="1">
        <v>29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>
        <f>Sheet4!O40+Sheet4!P40+Sheet4!Q40+Sheet4!R40+Sheet4!S40</f>
        <v>0</v>
      </c>
      <c r="O37" s="40"/>
    </row>
    <row r="38" spans="1:15">
      <c r="A38" s="1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>
        <f>Sheet4!O41+Sheet4!P41+Sheet4!Q41+Sheet4!R41+Sheet4!S41</f>
        <v>0</v>
      </c>
      <c r="O38" s="40"/>
    </row>
    <row r="39" spans="1:15">
      <c r="A39" s="1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">
        <f>Sheet4!O42+Sheet4!P42+Sheet4!Q42+Sheet4!R42+Sheet4!S42</f>
        <v>0</v>
      </c>
      <c r="O39" s="40"/>
    </row>
    <row r="40" spans="1:15">
      <c r="A40" s="1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">
        <f>Sheet4!O43+Sheet4!P43+Sheet4!Q43+Sheet4!R43+Sheet4!S43</f>
        <v>0</v>
      </c>
      <c r="O40" s="40"/>
    </row>
    <row r="41" spans="1:15">
      <c r="A41" s="1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">
        <f>Sheet4!O44+Sheet4!P44+Sheet4!Q44+Sheet4!R44+Sheet4!S44</f>
        <v>0</v>
      </c>
      <c r="O41" s="40"/>
    </row>
    <row r="42" spans="1:15">
      <c r="A42" s="1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1">
        <f>Sheet4!O45+Sheet4!P45+Sheet4!Q45+Sheet4!R45+Sheet4!S45</f>
        <v>0</v>
      </c>
      <c r="O42" s="40"/>
    </row>
    <row r="43" spans="1:15">
      <c r="A43" s="1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1">
        <f>Sheet4!O46+Sheet4!P46+Sheet4!Q46+Sheet4!R46+Sheet4!S46</f>
        <v>0</v>
      </c>
      <c r="O43" s="40"/>
    </row>
    <row r="44" spans="1:15">
      <c r="A44" s="1">
        <v>36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">
        <f>Sheet4!O47+Sheet4!P47+Sheet4!Q47+Sheet4!R47+Sheet4!S47</f>
        <v>0</v>
      </c>
      <c r="O44" s="40"/>
    </row>
    <row r="45" spans="1:15">
      <c r="A45" s="1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1">
        <f>Sheet4!O48+Sheet4!P48+Sheet4!Q48+Sheet4!R48+Sheet4!S48</f>
        <v>0</v>
      </c>
      <c r="O45" s="40"/>
    </row>
    <row r="46" spans="1:15">
      <c r="A46" s="1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">
        <f>Sheet4!O49+Sheet4!P49+Sheet4!Q49+Sheet4!R49+Sheet4!S49</f>
        <v>0</v>
      </c>
      <c r="O46" s="40"/>
    </row>
    <row r="47" spans="1:15">
      <c r="A47" s="1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">
        <f>Sheet4!O50+Sheet4!P50+Sheet4!Q50+Sheet4!R50+Sheet4!S50</f>
        <v>0</v>
      </c>
      <c r="O47" s="40"/>
    </row>
    <row r="48" spans="1:15">
      <c r="A48" s="1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1">
        <f>Sheet4!O51+Sheet4!P51+Sheet4!Q51+Sheet4!R51+Sheet4!S51</f>
        <v>0</v>
      </c>
      <c r="O48" s="40"/>
    </row>
    <row r="49" spans="1:15">
      <c r="A49" s="1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">
        <f>Sheet4!O52+Sheet4!P52+Sheet4!Q52+Sheet4!R52+Sheet4!S52</f>
        <v>0</v>
      </c>
      <c r="O49" s="40"/>
    </row>
    <row r="50" spans="1:15">
      <c r="A50" s="1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">
        <f>Sheet4!O53+Sheet4!P53+Sheet4!Q53+Sheet4!R53+Sheet4!S53</f>
        <v>0</v>
      </c>
      <c r="O50" s="40"/>
    </row>
    <row r="51" spans="1:15">
      <c r="A51" s="1">
        <v>43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">
        <f>Sheet4!O54+Sheet4!P54+Sheet4!Q54+Sheet4!R54+Sheet4!S54</f>
        <v>0</v>
      </c>
      <c r="O51" s="40"/>
    </row>
    <row r="52" spans="1:15">
      <c r="A52" s="1"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1">
        <f>Sheet4!O55+Sheet4!P55+Sheet4!Q55+Sheet4!R55+Sheet4!S55</f>
        <v>0</v>
      </c>
      <c r="O52" s="40"/>
    </row>
    <row r="53" spans="1:15">
      <c r="A53" s="1">
        <v>45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1">
        <f>Sheet4!O56+Sheet4!P56+Sheet4!Q56+Sheet4!R56+Sheet4!S56</f>
        <v>0</v>
      </c>
      <c r="O53" s="40"/>
    </row>
    <row r="54" spans="1:15">
      <c r="A54" s="1">
        <v>46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1">
        <f>Sheet4!O57+Sheet4!P57+Sheet4!Q57+Sheet4!R57+Sheet4!S57</f>
        <v>0</v>
      </c>
      <c r="O54" s="40"/>
    </row>
    <row r="55" spans="1:15">
      <c r="A55" s="1">
        <v>47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1">
        <f>Sheet4!O58+Sheet4!P58+Sheet4!Q58+Sheet4!R58+Sheet4!S58</f>
        <v>0</v>
      </c>
      <c r="O55" s="40"/>
    </row>
    <row r="56" spans="1:15">
      <c r="A56" s="1">
        <v>48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1">
        <f>Sheet4!O59+Sheet4!P59+Sheet4!Q59+Sheet4!R59+Sheet4!S59</f>
        <v>0</v>
      </c>
      <c r="O56" s="40"/>
    </row>
    <row r="57" spans="1:15">
      <c r="A57" s="1">
        <v>49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1">
        <f>Sheet4!O60+Sheet4!P60+Sheet4!Q60+Sheet4!R60+Sheet4!S60</f>
        <v>0</v>
      </c>
      <c r="O57" s="40"/>
    </row>
    <row r="58" spans="1:15">
      <c r="A58" s="1">
        <v>50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">
        <f>Sheet4!O61+Sheet4!P61+Sheet4!Q61+Sheet4!R61+Sheet4!S61</f>
        <v>0</v>
      </c>
      <c r="O58" s="40"/>
    </row>
    <row r="59" spans="1:15">
      <c r="A59" s="1">
        <v>51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">
        <f>Sheet4!O62+Sheet4!P62+Sheet4!Q62+Sheet4!R62+Sheet4!S62</f>
        <v>0</v>
      </c>
      <c r="O59" s="40"/>
    </row>
    <row r="60" spans="1:15">
      <c r="A60" s="1">
        <v>52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">
        <f>Sheet4!O63+Sheet4!P63+Sheet4!Q63+Sheet4!R63+Sheet4!S63</f>
        <v>0</v>
      </c>
      <c r="O60" s="40"/>
    </row>
    <row r="61" spans="1:15">
      <c r="A61" s="1">
        <v>53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1">
        <f>Sheet4!O64+Sheet4!P64+Sheet4!Q64+Sheet4!R64+Sheet4!S64</f>
        <v>0</v>
      </c>
      <c r="O61" s="40"/>
    </row>
    <row r="62" spans="1:15">
      <c r="A62" s="1">
        <v>54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1">
        <f>Sheet4!O65+Sheet4!P65+Sheet4!Q65+Sheet4!R65+Sheet4!S65</f>
        <v>0</v>
      </c>
      <c r="O62" s="40"/>
    </row>
    <row r="63" spans="1:15">
      <c r="A63" s="1">
        <v>55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1">
        <f>Sheet4!O66+Sheet4!P66+Sheet4!Q66+Sheet4!R66+Sheet4!S66</f>
        <v>0</v>
      </c>
      <c r="O63" s="40"/>
    </row>
    <row r="64" spans="1:15">
      <c r="A64" s="1">
        <v>56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1">
        <f>Sheet4!O67+Sheet4!P67+Sheet4!Q67+Sheet4!R67+Sheet4!S67</f>
        <v>0</v>
      </c>
      <c r="O64" s="40"/>
    </row>
    <row r="65" spans="1:15">
      <c r="A65" s="1">
        <v>57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">
        <f>Sheet4!O68+Sheet4!P68+Sheet4!Q68+Sheet4!R68+Sheet4!S68</f>
        <v>0</v>
      </c>
      <c r="O65" s="40"/>
    </row>
    <row r="66" spans="1:15">
      <c r="A66" s="1">
        <v>58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1">
        <f>Sheet4!O69+Sheet4!P69+Sheet4!Q69+Sheet4!R69+Sheet4!S69</f>
        <v>0</v>
      </c>
      <c r="O66" s="40"/>
    </row>
    <row r="67" spans="1:15">
      <c r="A67" s="1">
        <v>59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1">
        <f>Sheet4!O70+Sheet4!P70+Sheet4!Q70+Sheet4!R70+Sheet4!S70</f>
        <v>0</v>
      </c>
      <c r="O67" s="40"/>
    </row>
    <row r="68" spans="1:15">
      <c r="A68" s="1">
        <v>60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">
        <f>Sheet4!O71+Sheet4!P71+Sheet4!Q71+Sheet4!R71+Sheet4!S71</f>
        <v>0</v>
      </c>
      <c r="O68" s="40"/>
    </row>
    <row r="69" spans="1:15">
      <c r="A69" s="1">
        <v>61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">
        <f>Sheet4!O72+Sheet4!P72+Sheet4!Q72+Sheet4!R72+Sheet4!S72</f>
        <v>0</v>
      </c>
      <c r="O69" s="40"/>
    </row>
    <row r="70" spans="1:15">
      <c r="A70" s="1">
        <v>62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1">
        <f>Sheet4!O73+Sheet4!P73+Sheet4!Q73+Sheet4!R73+Sheet4!S73</f>
        <v>0</v>
      </c>
      <c r="O70" s="40"/>
    </row>
    <row r="71" spans="1:15">
      <c r="A71" s="1">
        <v>63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1">
        <f>Sheet4!O74+Sheet4!P74+Sheet4!Q74+Sheet4!R74+Sheet4!S74</f>
        <v>0</v>
      </c>
      <c r="O71" s="40"/>
    </row>
    <row r="72" spans="1:15">
      <c r="A72" s="1">
        <v>64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">
        <f>Sheet4!O75+Sheet4!P75+Sheet4!Q75+Sheet4!R75+Sheet4!S75</f>
        <v>0</v>
      </c>
      <c r="O72" s="40"/>
    </row>
    <row r="73" spans="1:15">
      <c r="A73" s="1">
        <v>65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">
        <f>Sheet4!O76+Sheet4!P76+Sheet4!Q76+Sheet4!R76+Sheet4!S76</f>
        <v>0</v>
      </c>
      <c r="O73" s="40"/>
    </row>
    <row r="74" spans="1:15">
      <c r="A74" s="1">
        <v>66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1">
        <f>Sheet4!O77+Sheet4!P77+Sheet4!Q77+Sheet4!R77+Sheet4!S77</f>
        <v>0</v>
      </c>
      <c r="O74" s="40"/>
    </row>
    <row r="75" spans="1:15">
      <c r="A75" s="1">
        <v>67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1">
        <f>Sheet4!O78+Sheet4!P78+Sheet4!Q78+Sheet4!R78+Sheet4!S78</f>
        <v>0</v>
      </c>
      <c r="O75" s="40"/>
    </row>
    <row r="76" spans="1:15">
      <c r="A76" s="1">
        <v>68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1">
        <f>Sheet4!O79+Sheet4!P79+Sheet4!Q79+Sheet4!R79+Sheet4!S79</f>
        <v>0</v>
      </c>
      <c r="O76" s="40"/>
    </row>
    <row r="77" spans="1:15">
      <c r="A77" s="1">
        <v>69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1">
        <f>Sheet4!O80+Sheet4!P80+Sheet4!Q80+Sheet4!R80+Sheet4!S80</f>
        <v>0</v>
      </c>
      <c r="O77" s="40"/>
    </row>
    <row r="78" spans="1:15">
      <c r="A78" s="1">
        <v>70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1">
        <f>Sheet4!O81+Sheet4!P81+Sheet4!Q81+Sheet4!R81+Sheet4!S81</f>
        <v>0</v>
      </c>
      <c r="O78" s="40"/>
    </row>
    <row r="79" spans="1:15">
      <c r="A79" s="1">
        <v>71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1">
        <f>Sheet4!O82+Sheet4!P82+Sheet4!Q82+Sheet4!R82+Sheet4!S82</f>
        <v>0</v>
      </c>
      <c r="O79" s="40"/>
    </row>
    <row r="80" spans="1:15">
      <c r="A80" s="1">
        <v>72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1">
        <f>Sheet4!O83+Sheet4!P83+Sheet4!Q83+Sheet4!R83+Sheet4!S83</f>
        <v>0</v>
      </c>
      <c r="O80" s="40"/>
    </row>
    <row r="81" spans="1:15">
      <c r="A81" s="1">
        <v>73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1">
        <f>Sheet4!O84+Sheet4!P84+Sheet4!Q84+Sheet4!R84+Sheet4!S84</f>
        <v>0</v>
      </c>
      <c r="O81" s="40"/>
    </row>
    <row r="82" spans="1:15">
      <c r="A82" s="1">
        <v>74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1">
        <f>Sheet4!O85+Sheet4!P85+Sheet4!Q85+Sheet4!R85+Sheet4!S85</f>
        <v>0</v>
      </c>
      <c r="O82" s="40"/>
    </row>
    <row r="83" spans="1:15">
      <c r="A83" s="1">
        <v>75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1">
        <f>Sheet4!O86+Sheet4!P86+Sheet4!Q86+Sheet4!R86+Sheet4!S86</f>
        <v>0</v>
      </c>
      <c r="O83" s="40"/>
    </row>
    <row r="84" spans="1:15">
      <c r="A84" s="1">
        <v>76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1">
        <f>Sheet4!O87+Sheet4!P87+Sheet4!Q87+Sheet4!R87+Sheet4!S87</f>
        <v>0</v>
      </c>
      <c r="O84" s="40"/>
    </row>
    <row r="85" spans="1:15">
      <c r="A85" s="1">
        <v>77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1">
        <f>Sheet4!O88+Sheet4!P88+Sheet4!Q88+Sheet4!R88+Sheet4!S88</f>
        <v>0</v>
      </c>
      <c r="O85" s="40"/>
    </row>
    <row r="86" spans="1:15">
      <c r="A86" s="1">
        <v>78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1">
        <f>Sheet4!O89+Sheet4!P89+Sheet4!Q89+Sheet4!R89+Sheet4!S89</f>
        <v>0</v>
      </c>
      <c r="O86" s="40"/>
    </row>
    <row r="87" spans="1:15">
      <c r="A87" s="1">
        <v>79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1">
        <f>Sheet4!O90+Sheet4!P90+Sheet4!Q90+Sheet4!R90+Sheet4!S90</f>
        <v>0</v>
      </c>
      <c r="O87" s="40"/>
    </row>
    <row r="88" spans="1:15">
      <c r="A88" s="1">
        <v>80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1">
        <f>Sheet4!O91+Sheet4!P91+Sheet4!Q91+Sheet4!R91+Sheet4!S91</f>
        <v>0</v>
      </c>
      <c r="O88" s="40"/>
    </row>
    <row r="89" spans="1:15">
      <c r="A89" s="1">
        <v>81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1">
        <f>Sheet4!O92+Sheet4!P92+Sheet4!Q92+Sheet4!R92+Sheet4!S92</f>
        <v>0</v>
      </c>
      <c r="O89" s="40"/>
    </row>
    <row r="90" spans="1:15">
      <c r="A90" s="1">
        <v>82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1">
        <f>Sheet4!O93+Sheet4!P93+Sheet4!Q93+Sheet4!R93+Sheet4!S93</f>
        <v>0</v>
      </c>
      <c r="O90" s="40"/>
    </row>
    <row r="91" spans="1:15">
      <c r="A91" s="1">
        <v>83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1">
        <f>Sheet4!O94+Sheet4!P94+Sheet4!Q94+Sheet4!R94+Sheet4!S94</f>
        <v>0</v>
      </c>
      <c r="O91" s="40"/>
    </row>
    <row r="92" spans="1:15">
      <c r="A92" s="1">
        <v>84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1">
        <f>Sheet4!O95+Sheet4!P95+Sheet4!Q95+Sheet4!R95+Sheet4!S95</f>
        <v>0</v>
      </c>
      <c r="O92" s="40"/>
    </row>
    <row r="93" spans="1:15">
      <c r="A93" s="1">
        <v>85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>
        <f>Sheet4!O96+Sheet4!P96+Sheet4!Q96+Sheet4!R96+Sheet4!S96</f>
        <v>0</v>
      </c>
      <c r="O93" s="40"/>
    </row>
    <row r="94" spans="1:15">
      <c r="A94" s="1">
        <v>86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">
        <f>Sheet4!O97+Sheet4!P97+Sheet4!Q97+Sheet4!R97+Sheet4!S97</f>
        <v>0</v>
      </c>
      <c r="O94" s="40"/>
    </row>
    <row r="95" spans="1:15">
      <c r="A95" s="1">
        <v>87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1">
        <f>Sheet4!O98+Sheet4!P98+Sheet4!Q98+Sheet4!R98+Sheet4!S98</f>
        <v>0</v>
      </c>
      <c r="O95" s="40"/>
    </row>
    <row r="96" spans="1:15">
      <c r="A96" s="1">
        <v>88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1">
        <f>Sheet4!O99+Sheet4!P99+Sheet4!Q99+Sheet4!R99+Sheet4!S99</f>
        <v>0</v>
      </c>
      <c r="O96" s="40"/>
    </row>
    <row r="97" spans="1:15">
      <c r="A97" s="1">
        <v>89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1">
        <f>Sheet4!O100+Sheet4!P100+Sheet4!Q100+Sheet4!R100+Sheet4!S100</f>
        <v>0</v>
      </c>
      <c r="O97" s="40"/>
    </row>
    <row r="98" spans="1:15">
      <c r="A98" s="1">
        <v>90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1">
        <f>Sheet4!O101+Sheet4!P101+Sheet4!Q101+Sheet4!R101+Sheet4!S101</f>
        <v>0</v>
      </c>
      <c r="O98" s="40"/>
    </row>
    <row r="99" spans="1:15">
      <c r="A99" s="1">
        <v>91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1">
        <f>Sheet4!O102+Sheet4!P102+Sheet4!Q102+Sheet4!R102+Sheet4!S102</f>
        <v>0</v>
      </c>
      <c r="O99" s="40"/>
    </row>
    <row r="100" spans="1:15">
      <c r="A100" s="1">
        <v>92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1">
        <f>Sheet4!O103+Sheet4!P103+Sheet4!Q103+Sheet4!R103+Sheet4!S103</f>
        <v>0</v>
      </c>
      <c r="O100" s="40"/>
    </row>
    <row r="101" spans="1:15">
      <c r="A101" s="1">
        <v>93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1">
        <f>Sheet4!O104+Sheet4!P104+Sheet4!Q104+Sheet4!R104+Sheet4!S104</f>
        <v>0</v>
      </c>
      <c r="O101" s="40"/>
    </row>
    <row r="102" spans="1:15">
      <c r="A102" s="1">
        <v>94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1">
        <f>Sheet4!O105+Sheet4!P105+Sheet4!Q105+Sheet4!R105+Sheet4!S105</f>
        <v>0</v>
      </c>
      <c r="O102" s="40"/>
    </row>
    <row r="103" spans="1:15">
      <c r="A103" s="1">
        <v>95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1">
        <f>Sheet4!O106+Sheet4!P106+Sheet4!Q106+Sheet4!R106+Sheet4!S106</f>
        <v>0</v>
      </c>
      <c r="O103" s="40"/>
    </row>
    <row r="104" spans="1:15">
      <c r="A104" s="1">
        <v>96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1">
        <f>Sheet4!O107+Sheet4!P107+Sheet4!Q107+Sheet4!R107+Sheet4!S107</f>
        <v>0</v>
      </c>
      <c r="O104" s="40"/>
    </row>
    <row r="105" spans="1:15">
      <c r="A105" s="1">
        <v>97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1">
        <f>Sheet4!O108+Sheet4!P108+Sheet4!Q108+Sheet4!R108+Sheet4!S108</f>
        <v>0</v>
      </c>
      <c r="O105" s="40"/>
    </row>
    <row r="106" spans="1:15">
      <c r="A106" s="1">
        <v>98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1">
        <f>Sheet4!O109+Sheet4!P109+Sheet4!Q109+Sheet4!R109+Sheet4!S109</f>
        <v>0</v>
      </c>
      <c r="O106" s="40"/>
    </row>
    <row r="107" spans="1:15">
      <c r="A107" s="1">
        <v>99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1">
        <f>Sheet4!O110+Sheet4!P110+Sheet4!Q110+Sheet4!R110+Sheet4!S110</f>
        <v>0</v>
      </c>
      <c r="O107" s="40"/>
    </row>
    <row r="108" spans="1:15">
      <c r="A108" s="1">
        <v>100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">
        <f>Sheet4!O111+Sheet4!P111+Sheet4!Q111+Sheet4!R111+Sheet4!S111</f>
        <v>0</v>
      </c>
      <c r="O108" s="40"/>
    </row>
    <row r="109" spans="1:15">
      <c r="A109" s="1">
        <v>101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1">
        <f>Sheet4!O112+Sheet4!P112+Sheet4!Q112+Sheet4!R112+Sheet4!S112</f>
        <v>0</v>
      </c>
      <c r="O109" s="40"/>
    </row>
    <row r="110" spans="1:15">
      <c r="A110" s="1">
        <v>102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1">
        <f>Sheet4!O113+Sheet4!P113+Sheet4!Q113+Sheet4!R113+Sheet4!S113</f>
        <v>0</v>
      </c>
      <c r="O110" s="40"/>
    </row>
    <row r="111" spans="1:15">
      <c r="A111" s="1">
        <v>103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1">
        <f>Sheet4!O114+Sheet4!P114+Sheet4!Q114+Sheet4!R114+Sheet4!S114</f>
        <v>0</v>
      </c>
      <c r="O111" s="40"/>
    </row>
    <row r="112" spans="1:15">
      <c r="A112" s="1">
        <v>104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1">
        <f>Sheet4!O115+Sheet4!P115+Sheet4!Q115+Sheet4!R115+Sheet4!S115</f>
        <v>0</v>
      </c>
      <c r="O112" s="40"/>
    </row>
    <row r="113" spans="1:15">
      <c r="A113" s="1">
        <v>105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">
        <f>Sheet4!O116+Sheet4!P116+Sheet4!Q116+Sheet4!R116+Sheet4!S116</f>
        <v>0</v>
      </c>
      <c r="O113" s="40"/>
    </row>
    <row r="114" spans="1:15">
      <c r="A114" s="1">
        <v>106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1">
        <f>Sheet4!O117+Sheet4!P117+Sheet4!Q117+Sheet4!R117+Sheet4!S117</f>
        <v>0</v>
      </c>
      <c r="O114" s="40"/>
    </row>
    <row r="115" spans="1:15">
      <c r="A115" s="1">
        <v>107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1">
        <f>Sheet4!O118+Sheet4!P118+Sheet4!Q118+Sheet4!R118+Sheet4!S118</f>
        <v>0</v>
      </c>
      <c r="O115" s="40"/>
    </row>
    <row r="116" spans="1:15">
      <c r="A116" s="1">
        <v>108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1">
        <f>Sheet4!O119+Sheet4!P119+Sheet4!Q119+Sheet4!R119+Sheet4!S119</f>
        <v>0</v>
      </c>
      <c r="O116" s="40"/>
    </row>
    <row r="117" spans="1:15">
      <c r="A117" s="1">
        <v>109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1">
        <f>Sheet4!O120+Sheet4!P120+Sheet4!Q120+Sheet4!R120+Sheet4!S120</f>
        <v>0</v>
      </c>
      <c r="O117" s="40"/>
    </row>
    <row r="118" spans="1:15">
      <c r="A118" s="1">
        <v>110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1">
        <f>Sheet4!O121+Sheet4!P121+Sheet4!Q121+Sheet4!R121+Sheet4!S121</f>
        <v>0</v>
      </c>
      <c r="O118" s="40"/>
    </row>
    <row r="119" spans="1:15">
      <c r="A119" s="1">
        <v>111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1">
        <f>Sheet4!O122+Sheet4!P122+Sheet4!Q122+Sheet4!R122+Sheet4!S122</f>
        <v>0</v>
      </c>
      <c r="O119" s="40"/>
    </row>
    <row r="120" spans="1:15">
      <c r="A120" s="1">
        <v>112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1">
        <f>Sheet4!O123+Sheet4!P123+Sheet4!Q123+Sheet4!R123+Sheet4!S123</f>
        <v>0</v>
      </c>
      <c r="O120" s="40"/>
    </row>
    <row r="121" spans="1:15">
      <c r="A121" s="1">
        <v>113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1">
        <f>Sheet4!O124+Sheet4!P124+Sheet4!Q124+Sheet4!R124+Sheet4!S124</f>
        <v>0</v>
      </c>
      <c r="O121" s="40"/>
    </row>
    <row r="122" spans="1:15">
      <c r="A122" s="1">
        <v>114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1">
        <f>Sheet4!O125+Sheet4!P125+Sheet4!Q125+Sheet4!R125+Sheet4!S125</f>
        <v>0</v>
      </c>
      <c r="O122" s="40"/>
    </row>
    <row r="123" spans="1:15">
      <c r="A123" s="1">
        <v>115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1">
        <f>Sheet4!O126+Sheet4!P126+Sheet4!Q126+Sheet4!R126+Sheet4!S126</f>
        <v>0</v>
      </c>
      <c r="O123" s="40"/>
    </row>
    <row r="124" spans="1:15">
      <c r="A124" s="1">
        <v>116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1">
        <f>Sheet4!O127+Sheet4!P127+Sheet4!Q127+Sheet4!R127+Sheet4!S127</f>
        <v>0</v>
      </c>
      <c r="O124" s="40"/>
    </row>
    <row r="125" spans="1:15">
      <c r="A125" s="1">
        <v>117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1">
        <f>Sheet4!O128+Sheet4!P128+Sheet4!Q128+Sheet4!R128+Sheet4!S128</f>
        <v>0</v>
      </c>
      <c r="O125" s="40"/>
    </row>
    <row r="126" spans="1:15">
      <c r="A126" s="1">
        <v>118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1">
        <f>Sheet4!O129+Sheet4!P129+Sheet4!Q129+Sheet4!R129+Sheet4!S129</f>
        <v>0</v>
      </c>
      <c r="O126" s="40"/>
    </row>
    <row r="127" spans="1:15">
      <c r="A127" s="1">
        <v>119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1">
        <f>Sheet4!O130+Sheet4!P130+Sheet4!Q130+Sheet4!R130+Sheet4!S130</f>
        <v>0</v>
      </c>
      <c r="O127" s="40"/>
    </row>
    <row r="128" spans="1:15">
      <c r="A128" s="1">
        <v>120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1">
        <f>Sheet4!O131+Sheet4!P131+Sheet4!Q131+Sheet4!R131+Sheet4!S131</f>
        <v>0</v>
      </c>
      <c r="O128" s="40"/>
    </row>
    <row r="129" spans="1:15">
      <c r="A129" s="1">
        <v>121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1">
        <f>Sheet4!O132+Sheet4!P132+Sheet4!Q132+Sheet4!R132+Sheet4!S132</f>
        <v>0</v>
      </c>
      <c r="O129" s="40"/>
    </row>
    <row r="130" spans="1:15">
      <c r="A130" s="1">
        <v>122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1">
        <f>Sheet4!O133+Sheet4!P133+Sheet4!Q133+Sheet4!R133+Sheet4!S133</f>
        <v>0</v>
      </c>
      <c r="O130" s="40"/>
    </row>
    <row r="131" spans="1:15">
      <c r="A131" s="1">
        <v>123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1">
        <f>Sheet4!O134+Sheet4!P134+Sheet4!Q134+Sheet4!R134+Sheet4!S134</f>
        <v>0</v>
      </c>
      <c r="O131" s="40"/>
    </row>
    <row r="132" spans="1:15">
      <c r="A132" s="1">
        <v>124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1">
        <f>Sheet4!O135+Sheet4!P135+Sheet4!Q135+Sheet4!R135+Sheet4!S135</f>
        <v>0</v>
      </c>
      <c r="O132" s="40"/>
    </row>
    <row r="133" spans="1:15">
      <c r="A133" s="1">
        <v>125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1">
        <f>Sheet4!O136+Sheet4!P136+Sheet4!Q136+Sheet4!R136+Sheet4!S136</f>
        <v>0</v>
      </c>
      <c r="O133" s="40"/>
    </row>
    <row r="134" spans="1:15">
      <c r="A134" s="1">
        <v>126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1">
        <f>Sheet4!O137+Sheet4!P137+Sheet4!Q137+Sheet4!R137+Sheet4!S137</f>
        <v>0</v>
      </c>
      <c r="O134" s="40"/>
    </row>
    <row r="135" spans="1:15">
      <c r="A135" s="1">
        <v>127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1">
        <f>Sheet4!O138+Sheet4!P138+Sheet4!Q138+Sheet4!R138+Sheet4!S138</f>
        <v>0</v>
      </c>
      <c r="O135" s="40"/>
    </row>
    <row r="136" spans="1:15">
      <c r="A136" s="1">
        <v>128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1">
        <f>Sheet4!O139+Sheet4!P139+Sheet4!Q139+Sheet4!R139+Sheet4!S139</f>
        <v>0</v>
      </c>
      <c r="O136" s="40"/>
    </row>
    <row r="137" spans="1:15">
      <c r="A137" s="1">
        <v>129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1">
        <f>Sheet4!O140+Sheet4!P140+Sheet4!Q140+Sheet4!R140+Sheet4!S140</f>
        <v>0</v>
      </c>
      <c r="O137" s="40"/>
    </row>
    <row r="138" spans="1:15">
      <c r="A138" s="1">
        <v>130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1">
        <f>Sheet4!O141+Sheet4!P141+Sheet4!Q141+Sheet4!R141+Sheet4!S141</f>
        <v>0</v>
      </c>
      <c r="O138" s="40"/>
    </row>
    <row r="139" spans="1:15">
      <c r="A139" s="1">
        <v>131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1">
        <f>Sheet4!O142+Sheet4!P142+Sheet4!Q142+Sheet4!R142+Sheet4!S142</f>
        <v>0</v>
      </c>
      <c r="O139" s="40"/>
    </row>
    <row r="140" spans="1:15">
      <c r="A140" s="1">
        <v>132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1">
        <f>Sheet4!O143+Sheet4!P143+Sheet4!Q143+Sheet4!R143+Sheet4!S143</f>
        <v>0</v>
      </c>
      <c r="O140" s="40"/>
    </row>
    <row r="141" spans="1:15">
      <c r="A141" s="1">
        <v>133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1">
        <f>Sheet4!O144+Sheet4!P144+Sheet4!Q144+Sheet4!R144+Sheet4!S144</f>
        <v>0</v>
      </c>
      <c r="O141" s="40"/>
    </row>
    <row r="142" spans="1:15">
      <c r="A142" s="1">
        <v>134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1">
        <f>Sheet4!O145+Sheet4!P145+Sheet4!Q145+Sheet4!R145+Sheet4!S145</f>
        <v>0</v>
      </c>
      <c r="O142" s="40"/>
    </row>
    <row r="143" spans="1:15">
      <c r="A143" s="1">
        <v>135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1">
        <f>Sheet4!O146+Sheet4!P146+Sheet4!Q146+Sheet4!R146+Sheet4!S146</f>
        <v>0</v>
      </c>
      <c r="O143" s="40"/>
    </row>
    <row r="144" spans="1:15">
      <c r="A144" s="1">
        <v>136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1">
        <f>Sheet4!O147+Sheet4!P147+Sheet4!Q147+Sheet4!R147+Sheet4!S147</f>
        <v>0</v>
      </c>
      <c r="O144" s="40"/>
    </row>
    <row r="145" spans="1:15">
      <c r="A145" s="1">
        <v>137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1">
        <f>Sheet4!O148+Sheet4!P148+Sheet4!Q148+Sheet4!R148+Sheet4!S148</f>
        <v>0</v>
      </c>
      <c r="O145" s="40"/>
    </row>
    <row r="146" spans="1:15">
      <c r="A146" s="1">
        <v>138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1">
        <f>Sheet4!O149+Sheet4!P149+Sheet4!Q149+Sheet4!R149+Sheet4!S149</f>
        <v>0</v>
      </c>
      <c r="O146" s="40"/>
    </row>
    <row r="147" spans="1:15">
      <c r="A147" s="1">
        <v>139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1">
        <f>Sheet4!O150+Sheet4!P150+Sheet4!Q150+Sheet4!R150+Sheet4!S150</f>
        <v>0</v>
      </c>
      <c r="O147" s="40"/>
    </row>
    <row r="148" spans="1:15">
      <c r="A148" s="1">
        <v>140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1">
        <f>Sheet4!O151+Sheet4!P151+Sheet4!Q151+Sheet4!R151+Sheet4!S151</f>
        <v>0</v>
      </c>
      <c r="O148" s="40"/>
    </row>
    <row r="149" spans="1:15">
      <c r="A149" s="1">
        <v>141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1">
        <f>Sheet4!O152+Sheet4!P152+Sheet4!Q152+Sheet4!R152+Sheet4!S152</f>
        <v>0</v>
      </c>
      <c r="O149" s="40"/>
    </row>
    <row r="150" spans="1:15">
      <c r="A150" s="1">
        <v>142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1">
        <f>Sheet4!O153+Sheet4!P153+Sheet4!Q153+Sheet4!R153+Sheet4!S153</f>
        <v>0</v>
      </c>
      <c r="O150" s="40"/>
    </row>
    <row r="151" spans="1:15">
      <c r="A151" s="1">
        <v>143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1">
        <f>Sheet4!O154+Sheet4!P154+Sheet4!Q154+Sheet4!R154+Sheet4!S154</f>
        <v>0</v>
      </c>
      <c r="O151" s="40"/>
    </row>
    <row r="152" spans="1:15">
      <c r="A152" s="1">
        <v>144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1">
        <f>Sheet4!O155+Sheet4!P155+Sheet4!Q155+Sheet4!R155+Sheet4!S155</f>
        <v>0</v>
      </c>
      <c r="O152" s="40"/>
    </row>
    <row r="153" spans="1:15">
      <c r="A153" s="1">
        <v>145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1">
        <f>Sheet4!O156+Sheet4!P156+Sheet4!Q156+Sheet4!R156+Sheet4!S156</f>
        <v>0</v>
      </c>
      <c r="O153" s="40"/>
    </row>
    <row r="154" spans="1:15">
      <c r="A154" s="1">
        <v>146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1">
        <f>Sheet4!O157+Sheet4!P157+Sheet4!Q157+Sheet4!R157+Sheet4!S157</f>
        <v>0</v>
      </c>
      <c r="O154" s="40"/>
    </row>
    <row r="155" spans="1:15">
      <c r="A155" s="1">
        <v>147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1">
        <f>Sheet4!O158+Sheet4!P158+Sheet4!Q158+Sheet4!R158+Sheet4!S158</f>
        <v>0</v>
      </c>
      <c r="O155" s="40"/>
    </row>
    <row r="156" spans="1:15">
      <c r="A156" s="1">
        <v>148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1">
        <f>Sheet4!O159+Sheet4!P159+Sheet4!Q159+Sheet4!R159+Sheet4!S159</f>
        <v>0</v>
      </c>
      <c r="O156" s="40"/>
    </row>
  </sheetData>
  <sheetProtection algorithmName="SHA-512" hashValue="NjiLSTf5wxNVVwWRmVcW/PV/dBo/1gcRNkU01c7KAttrMsN3+IQn3IR/aMXJGm8gKRE0tqN4rWf8UQq2w9yRFg==" saltValue="GxtEoDbjn4vXVW5vBVvgjA==" spinCount="100000" sheet="1" formatColumns="0" formatRows="0" insertColumns="0" deleteColumns="0" deleteRows="0"/>
  <phoneticPr fontId="4"/>
  <pageMargins left="0.7" right="0.7" top="0.75" bottom="0.75" header="0.3" footer="0.3"/>
  <pageSetup paperSize="9" orientation="portrait" horizontalDpi="360" verticalDpi="36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5EFA93F-11F7-4BB2-A85A-8B2CD66C93B7}">
          <x14:formula1>
            <xm:f>Sheet4!$S$3:$S$4</xm:f>
          </x14:formula1>
          <xm:sqref>I8:I156</xm:sqref>
        </x14:dataValidation>
        <x14:dataValidation type="list" allowBlank="1" showInputMessage="1" showErrorMessage="1" xr:uid="{12330E6B-319D-4DBA-8DDC-F80A8E92915C}">
          <x14:formula1>
            <xm:f>Sheet4!$J$2:$J$3</xm:f>
          </x14:formula1>
          <xm:sqref>L8:M156</xm:sqref>
        </x14:dataValidation>
        <x14:dataValidation type="list" allowBlank="1" showInputMessage="1" showErrorMessage="1" xr:uid="{90579BB3-049E-494F-B908-1F41C996CB1A}">
          <x14:formula1>
            <xm:f>Sheet4!$H$2:$H$3</xm:f>
          </x14:formula1>
          <xm:sqref>J8:J156</xm:sqref>
        </x14:dataValidation>
        <x14:dataValidation type="list" allowBlank="1" showInputMessage="1" showErrorMessage="1" xr:uid="{AF3D38A7-E0C3-40BA-BF40-60CEBC3D9FB0}">
          <x14:formula1>
            <xm:f>Sheet4!$O$2:$O$5</xm:f>
          </x14:formula1>
          <xm:sqref>H8:H156</xm:sqref>
        </x14:dataValidation>
        <x14:dataValidation type="list" allowBlank="1" showInputMessage="1" showErrorMessage="1" xr:uid="{628132E2-FF22-48B7-9786-AA8CAEB15048}">
          <x14:formula1>
            <xm:f>Sheet4!$C$2:$C$4</xm:f>
          </x14:formula1>
          <xm:sqref>G8:G156</xm:sqref>
        </x14:dataValidation>
        <x14:dataValidation type="list" allowBlank="1" showInputMessage="1" showErrorMessage="1" xr:uid="{6E14F9DC-79A4-4B58-B659-5BE94202C42D}">
          <x14:formula1>
            <xm:f>Sheet4!$B$2:$B$3</xm:f>
          </x14:formula1>
          <xm:sqref>E8:E156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687A-CD08-4163-A840-FD7122E30D75}">
  <dimension ref="B1:S159"/>
  <sheetViews>
    <sheetView zoomScale="56" zoomScaleNormal="70" workbookViewId="0">
      <selection activeCell="S11" sqref="S11"/>
    </sheetView>
  </sheetViews>
  <sheetFormatPr defaultColWidth="8.625" defaultRowHeight="18.75"/>
  <cols>
    <col min="1" max="16384" width="8.625" style="1"/>
  </cols>
  <sheetData>
    <row r="1" spans="2:19">
      <c r="O1" s="1" t="s">
        <v>172</v>
      </c>
    </row>
    <row r="2" spans="2:19">
      <c r="B2" s="1" t="s">
        <v>18</v>
      </c>
      <c r="C2" s="1" t="s">
        <v>22</v>
      </c>
      <c r="F2" s="1" t="s">
        <v>26</v>
      </c>
      <c r="H2" s="1" t="s">
        <v>64</v>
      </c>
      <c r="J2" s="1" t="s">
        <v>67</v>
      </c>
      <c r="L2" s="1" t="s">
        <v>70</v>
      </c>
      <c r="O2" s="1" t="s">
        <v>171</v>
      </c>
    </row>
    <row r="3" spans="2:19">
      <c r="B3" s="1" t="s">
        <v>19</v>
      </c>
      <c r="C3" s="1" t="s">
        <v>23</v>
      </c>
      <c r="F3" s="1" t="s">
        <v>27</v>
      </c>
      <c r="H3" s="1" t="s">
        <v>65</v>
      </c>
      <c r="J3" s="1" t="s">
        <v>68</v>
      </c>
      <c r="L3" s="1" t="s">
        <v>71</v>
      </c>
      <c r="O3" s="1" t="s">
        <v>170</v>
      </c>
      <c r="S3" s="1" t="s">
        <v>145</v>
      </c>
    </row>
    <row r="4" spans="2:19">
      <c r="C4" s="1" t="s">
        <v>24</v>
      </c>
      <c r="F4" s="1" t="s">
        <v>28</v>
      </c>
      <c r="O4" s="1" t="s">
        <v>169</v>
      </c>
      <c r="S4" s="1" t="s">
        <v>168</v>
      </c>
    </row>
    <row r="5" spans="2:19">
      <c r="F5" s="1" t="s">
        <v>29</v>
      </c>
      <c r="O5" s="1" t="s">
        <v>167</v>
      </c>
    </row>
    <row r="6" spans="2:19">
      <c r="F6" s="1" t="s">
        <v>30</v>
      </c>
      <c r="O6" s="1" t="s">
        <v>166</v>
      </c>
    </row>
    <row r="7" spans="2:19">
      <c r="F7" s="1" t="s">
        <v>31</v>
      </c>
      <c r="O7" s="1">
        <f>COUNTA('　前日大会(11月17日）'!B9:B156)</f>
        <v>0</v>
      </c>
    </row>
    <row r="8" spans="2:19">
      <c r="F8" s="1" t="s">
        <v>32</v>
      </c>
      <c r="O8" s="1" t="s">
        <v>165</v>
      </c>
    </row>
    <row r="9" spans="2:19">
      <c r="F9" s="1" t="s">
        <v>33</v>
      </c>
      <c r="O9" s="1">
        <f>SUM('　前日大会(11月17日）'!N9:N156)</f>
        <v>0</v>
      </c>
    </row>
    <row r="10" spans="2:19">
      <c r="F10" s="1" t="s">
        <v>34</v>
      </c>
      <c r="O10" s="1" t="s">
        <v>21</v>
      </c>
      <c r="P10" s="1" t="s">
        <v>14</v>
      </c>
      <c r="Q10" s="1" t="s">
        <v>134</v>
      </c>
      <c r="R10" s="1" t="s">
        <v>15</v>
      </c>
      <c r="S10" s="1" t="s">
        <v>164</v>
      </c>
    </row>
    <row r="11" spans="2:19">
      <c r="F11" s="1" t="s">
        <v>35</v>
      </c>
      <c r="N11" s="1">
        <v>4</v>
      </c>
      <c r="O11" s="1">
        <f>IF('　前日大会(11月17日）'!G8="学生(高校生以下を除く)",1300,0)+IF('　前日大会(11月17日）'!G8="高校生以下",800,0)+IF('　前日大会(11月17日）'!G8="社会人",1800,0)</f>
        <v>1300</v>
      </c>
      <c r="P11" s="1">
        <f>IF('　前日大会(11月17日）'!J8="レンタル",300,0)</f>
        <v>0</v>
      </c>
      <c r="Q11" s="1">
        <f>IF('　前日大会(11月17日）'!L8="希望する",200,0)</f>
        <v>0</v>
      </c>
      <c r="R11" s="1">
        <f>IF('　前日大会(11月17日）'!M8="希望する",200,0)</f>
        <v>0</v>
      </c>
      <c r="S11" s="1">
        <f>IF('　前日大会(11月17日）'!I8="参加する",300,0)</f>
        <v>300</v>
      </c>
    </row>
    <row r="12" spans="2:19">
      <c r="F12" s="1" t="s">
        <v>36</v>
      </c>
      <c r="N12" s="1">
        <v>5</v>
      </c>
      <c r="O12" s="1">
        <f>IF('　前日大会(11月17日）'!G9="学生(高校生以下を除く)",1300,0)+IF('　前日大会(11月17日）'!G9="高校生以下",800,0)+IF('　前日大会(11月17日）'!G9="社会人",1800,0)</f>
        <v>0</v>
      </c>
      <c r="P12" s="1">
        <f>IF('　前日大会(11月17日）'!J9="レンタル",300,0)</f>
        <v>0</v>
      </c>
      <c r="Q12" s="1">
        <f>IF('　前日大会(11月17日）'!L9="希望する",200,0)</f>
        <v>0</v>
      </c>
      <c r="R12" s="1">
        <f>IF('　前日大会(11月17日）'!M9="希望する",200,0)</f>
        <v>0</v>
      </c>
      <c r="S12" s="1">
        <f>IF('　前日大会(11月17日）'!I9="参加する",300,0)</f>
        <v>0</v>
      </c>
    </row>
    <row r="13" spans="2:19">
      <c r="F13" s="1" t="s">
        <v>37</v>
      </c>
      <c r="N13" s="1">
        <v>6</v>
      </c>
      <c r="O13" s="1">
        <f>IF('　前日大会(11月17日）'!G10="学生(高校生以下を除く)",1300,0)+IF('　前日大会(11月17日）'!G10="高校生以下",800,0)+IF('　前日大会(11月17日）'!G10="社会人",1800,0)</f>
        <v>0</v>
      </c>
      <c r="P13" s="1">
        <f>IF('　前日大会(11月17日）'!J10="レンタル",300,0)</f>
        <v>0</v>
      </c>
      <c r="Q13" s="1">
        <f>IF('　前日大会(11月17日）'!L10="希望する",200,0)</f>
        <v>0</v>
      </c>
      <c r="R13" s="1">
        <f>IF('　前日大会(11月17日）'!M10="希望する",200,0)</f>
        <v>0</v>
      </c>
      <c r="S13" s="1">
        <f>IF('　前日大会(11月17日）'!I10="参加する",300,0)</f>
        <v>0</v>
      </c>
    </row>
    <row r="14" spans="2:19">
      <c r="F14" s="1" t="s">
        <v>38</v>
      </c>
      <c r="N14" s="1">
        <v>7</v>
      </c>
      <c r="O14" s="1">
        <f>IF('　前日大会(11月17日）'!G11="学生(高校生以下を除く)",1300,0)+IF('　前日大会(11月17日）'!G11="高校生以下",800,0)+IF('　前日大会(11月17日）'!G11="社会人",1800,0)</f>
        <v>0</v>
      </c>
      <c r="P14" s="1">
        <f>IF('　前日大会(11月17日）'!J11="レンタル",300,0)</f>
        <v>0</v>
      </c>
      <c r="Q14" s="1">
        <f>IF('　前日大会(11月17日）'!L11="希望する",200,0)</f>
        <v>0</v>
      </c>
      <c r="R14" s="1">
        <f>IF('　前日大会(11月17日）'!M11="希望する",200,0)</f>
        <v>0</v>
      </c>
      <c r="S14" s="1">
        <f>IF('　前日大会(11月17日）'!I11="参加する",300,0)</f>
        <v>0</v>
      </c>
    </row>
    <row r="15" spans="2:19">
      <c r="F15" s="1" t="s">
        <v>39</v>
      </c>
      <c r="N15" s="1">
        <v>8</v>
      </c>
      <c r="O15" s="1">
        <f>IF('　前日大会(11月17日）'!G12="学生(高校生以下を除く)",1300,0)+IF('　前日大会(11月17日）'!G12="高校生以下",800,0)+IF('　前日大会(11月17日）'!G12="社会人",1800,0)</f>
        <v>0</v>
      </c>
      <c r="P15" s="1">
        <f>IF('　前日大会(11月17日）'!J12="レンタル",300,0)</f>
        <v>0</v>
      </c>
      <c r="Q15" s="1">
        <f>IF('　前日大会(11月17日）'!L12="希望する",200,0)</f>
        <v>0</v>
      </c>
      <c r="R15" s="1">
        <f>IF('　前日大会(11月17日）'!M12="希望する",200,0)</f>
        <v>0</v>
      </c>
      <c r="S15" s="1">
        <f>IF('　前日大会(11月17日）'!I12="参加する",300,0)</f>
        <v>0</v>
      </c>
    </row>
    <row r="16" spans="2:19">
      <c r="F16" s="1" t="s">
        <v>40</v>
      </c>
      <c r="N16" s="1">
        <v>9</v>
      </c>
      <c r="O16" s="1">
        <f>IF('　前日大会(11月17日）'!G13="学生(高校生以下を除く)",1300,0)+IF('　前日大会(11月17日）'!G13="高校生以下",800,0)+IF('　前日大会(11月17日）'!G13="社会人",1800,0)</f>
        <v>0</v>
      </c>
      <c r="P16" s="1">
        <f>IF('　前日大会(11月17日）'!J13="レンタル",300,0)</f>
        <v>0</v>
      </c>
      <c r="Q16" s="1">
        <f>IF('　前日大会(11月17日）'!L13="希望する",200,0)</f>
        <v>0</v>
      </c>
      <c r="R16" s="1">
        <f>IF('　前日大会(11月17日）'!M13="希望する",200,0)</f>
        <v>0</v>
      </c>
      <c r="S16" s="1">
        <f>IF('　前日大会(11月17日）'!I13="参加する",300,0)</f>
        <v>0</v>
      </c>
    </row>
    <row r="17" spans="6:19">
      <c r="F17" s="1" t="s">
        <v>42</v>
      </c>
      <c r="N17" s="1">
        <v>10</v>
      </c>
      <c r="O17" s="1">
        <f>IF('　前日大会(11月17日）'!G14="学生(高校生以下を除く)",1300,0)+IF('　前日大会(11月17日）'!G14="高校生以下",800,0)+IF('　前日大会(11月17日）'!G14="社会人",1800,0)</f>
        <v>0</v>
      </c>
      <c r="P17" s="1">
        <f>IF('　前日大会(11月17日）'!J14="レンタル",300,0)</f>
        <v>0</v>
      </c>
      <c r="Q17" s="1">
        <f>IF('　前日大会(11月17日）'!L14="希望する",200,0)</f>
        <v>0</v>
      </c>
      <c r="R17" s="1">
        <f>IF('　前日大会(11月17日）'!M14="希望する",200,0)</f>
        <v>0</v>
      </c>
      <c r="S17" s="1">
        <f>IF('　前日大会(11月17日）'!I14="参加する",300,0)</f>
        <v>0</v>
      </c>
    </row>
    <row r="18" spans="6:19">
      <c r="F18" s="1" t="s">
        <v>43</v>
      </c>
      <c r="N18" s="1">
        <v>11</v>
      </c>
      <c r="O18" s="1">
        <f>IF('　前日大会(11月17日）'!G15="学生(高校生以下を除く)",1300,0)+IF('　前日大会(11月17日）'!G15="高校生以下",800,0)+IF('　前日大会(11月17日）'!G15="社会人",1800,0)</f>
        <v>0</v>
      </c>
      <c r="P18" s="1">
        <f>IF('　前日大会(11月17日）'!J15="レンタル",300,0)</f>
        <v>0</v>
      </c>
      <c r="Q18" s="1">
        <f>IF('　前日大会(11月17日）'!L15="希望する",200,0)</f>
        <v>0</v>
      </c>
      <c r="R18" s="1">
        <f>IF('　前日大会(11月17日）'!M15="希望する",200,0)</f>
        <v>0</v>
      </c>
      <c r="S18" s="1">
        <f>IF('　前日大会(11月17日）'!I15="参加する",300,0)</f>
        <v>0</v>
      </c>
    </row>
    <row r="19" spans="6:19">
      <c r="F19" s="1" t="s">
        <v>44</v>
      </c>
      <c r="N19" s="1">
        <v>12</v>
      </c>
      <c r="O19" s="1">
        <f>IF('　前日大会(11月17日）'!G16="学生(高校生以下を除く)",1300,0)+IF('　前日大会(11月17日）'!G16="高校生以下",800,0)+IF('　前日大会(11月17日）'!G16="社会人",1800,0)</f>
        <v>0</v>
      </c>
      <c r="P19" s="1">
        <f>IF('　前日大会(11月17日）'!J16="レンタル",300,0)</f>
        <v>0</v>
      </c>
      <c r="Q19" s="1">
        <f>IF('　前日大会(11月17日）'!L16="希望する",200,0)</f>
        <v>0</v>
      </c>
      <c r="R19" s="1">
        <f>IF('　前日大会(11月17日）'!M16="希望する",200,0)</f>
        <v>0</v>
      </c>
      <c r="S19" s="1">
        <f>IF('　前日大会(11月17日）'!I16="参加する",300,0)</f>
        <v>0</v>
      </c>
    </row>
    <row r="20" spans="6:19">
      <c r="F20" s="1" t="s">
        <v>45</v>
      </c>
      <c r="N20" s="1">
        <v>13</v>
      </c>
      <c r="O20" s="1">
        <f>IF('　前日大会(11月17日）'!G17="学生(高校生以下を除く)",1300,0)+IF('　前日大会(11月17日）'!G17="高校生以下",800,0)+IF('　前日大会(11月17日）'!G17="社会人",1800,0)</f>
        <v>0</v>
      </c>
      <c r="P20" s="1">
        <f>IF('　前日大会(11月17日）'!J17="レンタル",300,0)</f>
        <v>0</v>
      </c>
      <c r="Q20" s="1">
        <f>IF('　前日大会(11月17日）'!L17="希望する",200,0)</f>
        <v>0</v>
      </c>
      <c r="R20" s="1">
        <f>IF('　前日大会(11月17日）'!M17="希望する",200,0)</f>
        <v>0</v>
      </c>
      <c r="S20" s="1">
        <f>IF('　前日大会(11月17日）'!I17="参加する",300,0)</f>
        <v>0</v>
      </c>
    </row>
    <row r="21" spans="6:19">
      <c r="F21" s="1" t="s">
        <v>46</v>
      </c>
      <c r="N21" s="1">
        <v>14</v>
      </c>
      <c r="O21" s="1">
        <f>IF('　前日大会(11月17日）'!G18="学生(高校生以下を除く)",1300,0)+IF('　前日大会(11月17日）'!G18="高校生以下",800,0)+IF('　前日大会(11月17日）'!G18="社会人",1800,0)</f>
        <v>0</v>
      </c>
      <c r="P21" s="1">
        <f>IF('　前日大会(11月17日）'!J18="レンタル",300,0)</f>
        <v>0</v>
      </c>
      <c r="Q21" s="1">
        <f>IF('　前日大会(11月17日）'!L18="希望する",200,0)</f>
        <v>0</v>
      </c>
      <c r="R21" s="1">
        <f>IF('　前日大会(11月17日）'!M18="希望する",200,0)</f>
        <v>0</v>
      </c>
      <c r="S21" s="1">
        <f>IF('　前日大会(11月17日）'!I18="参加する",300,0)</f>
        <v>0</v>
      </c>
    </row>
    <row r="22" spans="6:19">
      <c r="F22" s="1" t="s">
        <v>47</v>
      </c>
      <c r="N22" s="1">
        <v>15</v>
      </c>
      <c r="O22" s="1">
        <f>IF('　前日大会(11月17日）'!G19="学生(高校生以下を除く)",1300,0)+IF('　前日大会(11月17日）'!G19="高校生以下",800,0)+IF('　前日大会(11月17日）'!G19="社会人",1800,0)</f>
        <v>0</v>
      </c>
      <c r="P22" s="1">
        <f>IF('　前日大会(11月17日）'!J19="レンタル",300,0)</f>
        <v>0</v>
      </c>
      <c r="Q22" s="1">
        <f>IF('　前日大会(11月17日）'!L19="希望する",200,0)</f>
        <v>0</v>
      </c>
      <c r="R22" s="1">
        <f>IF('　前日大会(11月17日）'!M19="希望する",200,0)</f>
        <v>0</v>
      </c>
      <c r="S22" s="1">
        <f>IF('　前日大会(11月17日）'!I19="参加する",300,0)</f>
        <v>0</v>
      </c>
    </row>
    <row r="23" spans="6:19">
      <c r="F23" s="1" t="s">
        <v>48</v>
      </c>
      <c r="N23" s="1">
        <v>16</v>
      </c>
      <c r="O23" s="1">
        <f>IF('　前日大会(11月17日）'!G20="学生(高校生以下を除く)",1300,0)+IF('　前日大会(11月17日）'!G20="高校生以下",800,0)+IF('　前日大会(11月17日）'!G20="社会人",1800,0)</f>
        <v>0</v>
      </c>
      <c r="P23" s="1">
        <f>IF('　前日大会(11月17日）'!J20="レンタル",300,0)</f>
        <v>0</v>
      </c>
      <c r="Q23" s="1">
        <f>IF('　前日大会(11月17日）'!L20="希望する",200,0)</f>
        <v>0</v>
      </c>
      <c r="R23" s="1">
        <f>IF('　前日大会(11月17日）'!M20="希望する",200,0)</f>
        <v>0</v>
      </c>
      <c r="S23" s="1">
        <f>IF('　前日大会(11月17日）'!I20="参加する",300,0)</f>
        <v>0</v>
      </c>
    </row>
    <row r="24" spans="6:19">
      <c r="F24" s="1" t="s">
        <v>49</v>
      </c>
      <c r="N24" s="1">
        <v>17</v>
      </c>
      <c r="O24" s="1">
        <f>IF('　前日大会(11月17日）'!G21="学生(高校生以下を除く)",1300,0)+IF('　前日大会(11月17日）'!G21="高校生以下",800,0)+IF('　前日大会(11月17日）'!G21="社会人",1800,0)</f>
        <v>0</v>
      </c>
      <c r="P24" s="1">
        <f>IF('　前日大会(11月17日）'!J21="レンタル",300,0)</f>
        <v>0</v>
      </c>
      <c r="Q24" s="1">
        <f>IF('　前日大会(11月17日）'!L21="希望する",200,0)</f>
        <v>0</v>
      </c>
      <c r="R24" s="1">
        <f>IF('　前日大会(11月17日）'!M21="希望する",200,0)</f>
        <v>0</v>
      </c>
      <c r="S24" s="1">
        <f>IF('　前日大会(11月17日）'!I21="参加する",300,0)</f>
        <v>0</v>
      </c>
    </row>
    <row r="25" spans="6:19">
      <c r="F25" s="1" t="s">
        <v>50</v>
      </c>
      <c r="N25" s="1">
        <v>18</v>
      </c>
      <c r="O25" s="1">
        <f>IF('　前日大会(11月17日）'!G22="学生(高校生以下を除く)",1300,0)+IF('　前日大会(11月17日）'!G22="高校生以下",800,0)+IF('　前日大会(11月17日）'!G22="社会人",1800,0)</f>
        <v>0</v>
      </c>
      <c r="P25" s="1">
        <f>IF('　前日大会(11月17日）'!J22="レンタル",300,0)</f>
        <v>0</v>
      </c>
      <c r="Q25" s="1">
        <f>IF('　前日大会(11月17日）'!L22="希望する",200,0)</f>
        <v>0</v>
      </c>
      <c r="R25" s="1">
        <f>IF('　前日大会(11月17日）'!M22="希望する",200,0)</f>
        <v>0</v>
      </c>
      <c r="S25" s="1">
        <f>IF('　前日大会(11月17日）'!I22="参加する",300,0)</f>
        <v>0</v>
      </c>
    </row>
    <row r="26" spans="6:19">
      <c r="F26" s="1" t="s">
        <v>51</v>
      </c>
      <c r="N26" s="1">
        <v>19</v>
      </c>
      <c r="O26" s="1">
        <f>IF('　前日大会(11月17日）'!G23="学生(高校生以下を除く)",1300,0)+IF('　前日大会(11月17日）'!G23="高校生以下",800,0)+IF('　前日大会(11月17日）'!G23="社会人",1800,0)</f>
        <v>0</v>
      </c>
      <c r="P26" s="1">
        <f>IF('　前日大会(11月17日）'!J23="レンタル",300,0)</f>
        <v>0</v>
      </c>
      <c r="Q26" s="1">
        <f>IF('　前日大会(11月17日）'!L23="希望する",200,0)</f>
        <v>0</v>
      </c>
      <c r="R26" s="1">
        <f>IF('　前日大会(11月17日）'!M23="希望する",200,0)</f>
        <v>0</v>
      </c>
      <c r="S26" s="1">
        <f>IF('　前日大会(11月17日）'!I23="参加する",300,0)</f>
        <v>0</v>
      </c>
    </row>
    <row r="27" spans="6:19">
      <c r="F27" s="1" t="s">
        <v>52</v>
      </c>
      <c r="N27" s="1">
        <v>20</v>
      </c>
      <c r="O27" s="1">
        <f>IF('　前日大会(11月17日）'!G24="学生(高校生以下を除く)",1300,0)+IF('　前日大会(11月17日）'!G24="高校生以下",800,0)+IF('　前日大会(11月17日）'!G24="社会人",1800,0)</f>
        <v>0</v>
      </c>
      <c r="P27" s="1">
        <f>IF('　前日大会(11月17日）'!J24="レンタル",300,0)</f>
        <v>0</v>
      </c>
      <c r="Q27" s="1">
        <f>IF('　前日大会(11月17日）'!L24="希望する",200,0)</f>
        <v>0</v>
      </c>
      <c r="R27" s="1">
        <f>IF('　前日大会(11月17日）'!M24="希望する",200,0)</f>
        <v>0</v>
      </c>
      <c r="S27" s="1">
        <f>IF('　前日大会(11月17日）'!I24="参加する",300,0)</f>
        <v>0</v>
      </c>
    </row>
    <row r="28" spans="6:19">
      <c r="F28" s="1" t="s">
        <v>53</v>
      </c>
      <c r="N28" s="1">
        <v>21</v>
      </c>
      <c r="O28" s="1">
        <f>IF('　前日大会(11月17日）'!G25="学生(高校生以下を除く)",1300,0)+IF('　前日大会(11月17日）'!G25="高校生以下",800,0)+IF('　前日大会(11月17日）'!G25="社会人",1800,0)</f>
        <v>0</v>
      </c>
      <c r="P28" s="1">
        <f>IF('　前日大会(11月17日）'!J25="レンタル",300,0)</f>
        <v>0</v>
      </c>
      <c r="Q28" s="1">
        <f>IF('　前日大会(11月17日）'!L25="希望する",200,0)</f>
        <v>0</v>
      </c>
      <c r="R28" s="1">
        <f>IF('　前日大会(11月17日）'!M25="希望する",200,0)</f>
        <v>0</v>
      </c>
      <c r="S28" s="1">
        <f>IF('　前日大会(11月17日）'!I25="参加する",300,0)</f>
        <v>0</v>
      </c>
    </row>
    <row r="29" spans="6:19">
      <c r="F29" s="1" t="s">
        <v>54</v>
      </c>
      <c r="N29" s="1">
        <v>22</v>
      </c>
      <c r="O29" s="1">
        <f>IF('　前日大会(11月17日）'!G26="学生(高校生以下を除く)",1300,0)+IF('　前日大会(11月17日）'!G26="高校生以下",800,0)+IF('　前日大会(11月17日）'!G26="社会人",1800,0)</f>
        <v>0</v>
      </c>
      <c r="P29" s="1">
        <f>IF('　前日大会(11月17日）'!J26="レンタル",300,0)</f>
        <v>0</v>
      </c>
      <c r="Q29" s="1">
        <f>IF('　前日大会(11月17日）'!L26="希望する",200,0)</f>
        <v>0</v>
      </c>
      <c r="R29" s="1">
        <f>IF('　前日大会(11月17日）'!M26="希望する",200,0)</f>
        <v>0</v>
      </c>
      <c r="S29" s="1">
        <f>IF('　前日大会(11月17日）'!I26="参加する",300,0)</f>
        <v>0</v>
      </c>
    </row>
    <row r="30" spans="6:19">
      <c r="F30" s="1" t="s">
        <v>55</v>
      </c>
      <c r="N30" s="1">
        <v>23</v>
      </c>
      <c r="O30" s="1">
        <f>IF('　前日大会(11月17日）'!G27="学生(高校生以下を除く)",1300,0)+IF('　前日大会(11月17日）'!G27="高校生以下",800,0)+IF('　前日大会(11月17日）'!G27="社会人",1800,0)</f>
        <v>0</v>
      </c>
      <c r="P30" s="1">
        <f>IF('　前日大会(11月17日）'!J27="レンタル",300,0)</f>
        <v>0</v>
      </c>
      <c r="Q30" s="1">
        <f>IF('　前日大会(11月17日）'!L27="希望する",200,0)</f>
        <v>0</v>
      </c>
      <c r="R30" s="1">
        <f>IF('　前日大会(11月17日）'!M27="希望する",200,0)</f>
        <v>0</v>
      </c>
      <c r="S30" s="1">
        <f>IF('　前日大会(11月17日）'!I27="参加する",300,0)</f>
        <v>0</v>
      </c>
    </row>
    <row r="31" spans="6:19">
      <c r="F31" s="1" t="s">
        <v>56</v>
      </c>
      <c r="N31" s="1">
        <v>24</v>
      </c>
      <c r="O31" s="1">
        <f>IF('　前日大会(11月17日）'!G28="学生(高校生以下を除く)",1300,0)+IF('　前日大会(11月17日）'!G28="高校生以下",800,0)+IF('　前日大会(11月17日）'!G28="社会人",1800,0)</f>
        <v>0</v>
      </c>
      <c r="P31" s="1">
        <f>IF('　前日大会(11月17日）'!J28="レンタル",300,0)</f>
        <v>0</v>
      </c>
      <c r="Q31" s="1">
        <f>IF('　前日大会(11月17日）'!L28="希望する",200,0)</f>
        <v>0</v>
      </c>
      <c r="R31" s="1">
        <f>IF('　前日大会(11月17日）'!M28="希望する",200,0)</f>
        <v>0</v>
      </c>
      <c r="S31" s="1">
        <f>IF('　前日大会(11月17日）'!I28="参加する",300,0)</f>
        <v>0</v>
      </c>
    </row>
    <row r="32" spans="6:19">
      <c r="F32" s="1" t="s">
        <v>41</v>
      </c>
      <c r="N32" s="1">
        <v>25</v>
      </c>
      <c r="O32" s="1">
        <f>IF('　前日大会(11月17日）'!G29="学生(高校生以下を除く)",1300,0)+IF('　前日大会(11月17日）'!G29="高校生以下",800,0)+IF('　前日大会(11月17日）'!G29="社会人",1800,0)</f>
        <v>0</v>
      </c>
      <c r="P32" s="1">
        <f>IF('　前日大会(11月17日）'!J29="レンタル",300,0)</f>
        <v>0</v>
      </c>
      <c r="Q32" s="1">
        <f>IF('　前日大会(11月17日）'!L29="希望する",200,0)</f>
        <v>0</v>
      </c>
      <c r="R32" s="1">
        <f>IF('　前日大会(11月17日）'!M29="希望する",200,0)</f>
        <v>0</v>
      </c>
      <c r="S32" s="1">
        <f>IF('　前日大会(11月17日）'!I29="参加する",300,0)</f>
        <v>0</v>
      </c>
    </row>
    <row r="33" spans="6:19">
      <c r="F33" s="1" t="s">
        <v>57</v>
      </c>
      <c r="N33" s="1">
        <v>26</v>
      </c>
      <c r="O33" s="1">
        <f>IF('　前日大会(11月17日）'!G30="学生(高校生以下を除く)",1300,0)+IF('　前日大会(11月17日）'!G30="高校生以下",800,0)+IF('　前日大会(11月17日）'!G30="社会人",1800,0)</f>
        <v>0</v>
      </c>
      <c r="P33" s="1">
        <f>IF('　前日大会(11月17日）'!J30="レンタル",300,0)</f>
        <v>0</v>
      </c>
      <c r="Q33" s="1">
        <f>IF('　前日大会(11月17日）'!L30="希望する",200,0)</f>
        <v>0</v>
      </c>
      <c r="R33" s="1">
        <f>IF('　前日大会(11月17日）'!M30="希望する",200,0)</f>
        <v>0</v>
      </c>
      <c r="S33" s="1">
        <f>IF('　前日大会(11月17日）'!I30="参加する",300,0)</f>
        <v>0</v>
      </c>
    </row>
    <row r="34" spans="6:19">
      <c r="F34" s="1" t="s">
        <v>58</v>
      </c>
      <c r="N34" s="1">
        <v>27</v>
      </c>
      <c r="O34" s="1">
        <f>IF('　前日大会(11月17日）'!G31="学生(高校生以下を除く)",1300,0)+IF('　前日大会(11月17日）'!G31="高校生以下",800,0)+IF('　前日大会(11月17日）'!G31="社会人",1800,0)</f>
        <v>0</v>
      </c>
      <c r="P34" s="1">
        <f>IF('　前日大会(11月17日）'!J31="レンタル",300,0)</f>
        <v>0</v>
      </c>
      <c r="Q34" s="1">
        <f>IF('　前日大会(11月17日）'!L31="希望する",200,0)</f>
        <v>0</v>
      </c>
      <c r="R34" s="1">
        <f>IF('　前日大会(11月17日）'!M31="希望する",200,0)</f>
        <v>0</v>
      </c>
      <c r="S34" s="1">
        <f>IF('　前日大会(11月17日）'!I31="参加する",300,0)</f>
        <v>0</v>
      </c>
    </row>
    <row r="35" spans="6:19">
      <c r="F35" s="1" t="s">
        <v>59</v>
      </c>
      <c r="N35" s="1">
        <v>28</v>
      </c>
      <c r="O35" s="1">
        <f>IF('　前日大会(11月17日）'!G32="学生(高校生以下を除く)",1300,0)+IF('　前日大会(11月17日）'!G32="高校生以下",800,0)+IF('　前日大会(11月17日）'!G32="社会人",1800,0)</f>
        <v>0</v>
      </c>
      <c r="P35" s="1">
        <f>IF('　前日大会(11月17日）'!J32="レンタル",300,0)</f>
        <v>0</v>
      </c>
      <c r="Q35" s="1">
        <f>IF('　前日大会(11月17日）'!L32="希望する",200,0)</f>
        <v>0</v>
      </c>
      <c r="R35" s="1">
        <f>IF('　前日大会(11月17日）'!M32="希望する",200,0)</f>
        <v>0</v>
      </c>
      <c r="S35" s="1">
        <f>IF('　前日大会(11月17日）'!I32="参加する",300,0)</f>
        <v>0</v>
      </c>
    </row>
    <row r="36" spans="6:19">
      <c r="F36" s="1" t="s">
        <v>60</v>
      </c>
      <c r="N36" s="1">
        <v>29</v>
      </c>
      <c r="O36" s="1">
        <f>IF('　前日大会(11月17日）'!G33="学生(高校生以下を除く)",1300,0)+IF('　前日大会(11月17日）'!G33="高校生以下",800,0)+IF('　前日大会(11月17日）'!G33="社会人",1800,0)</f>
        <v>0</v>
      </c>
      <c r="P36" s="1">
        <f>IF('　前日大会(11月17日）'!J33="レンタル",300,0)</f>
        <v>0</v>
      </c>
      <c r="Q36" s="1">
        <f>IF('　前日大会(11月17日）'!L33="希望する",200,0)</f>
        <v>0</v>
      </c>
      <c r="R36" s="1">
        <f>IF('　前日大会(11月17日）'!M33="希望する",200,0)</f>
        <v>0</v>
      </c>
      <c r="S36" s="1">
        <f>IF('　前日大会(11月17日）'!I33="参加する",300,0)</f>
        <v>0</v>
      </c>
    </row>
    <row r="37" spans="6:19">
      <c r="F37" s="1" t="s">
        <v>61</v>
      </c>
      <c r="N37" s="1">
        <v>30</v>
      </c>
      <c r="O37" s="1">
        <f>IF('　前日大会(11月17日）'!G34="学生(高校生以下を除く)",1300,0)+IF('　前日大会(11月17日）'!G34="高校生以下",800,0)+IF('　前日大会(11月17日）'!G34="社会人",1800,0)</f>
        <v>0</v>
      </c>
      <c r="P37" s="1">
        <f>IF('　前日大会(11月17日）'!J34="レンタル",300,0)</f>
        <v>0</v>
      </c>
      <c r="Q37" s="1">
        <f>IF('　前日大会(11月17日）'!L34="希望する",200,0)</f>
        <v>0</v>
      </c>
      <c r="R37" s="1">
        <f>IF('　前日大会(11月17日）'!M34="希望する",200,0)</f>
        <v>0</v>
      </c>
      <c r="S37" s="1">
        <f>IF('　前日大会(11月17日）'!I34="参加する",300,0)</f>
        <v>0</v>
      </c>
    </row>
    <row r="38" spans="6:19">
      <c r="F38" s="1" t="s">
        <v>62</v>
      </c>
      <c r="N38" s="1">
        <v>31</v>
      </c>
      <c r="O38" s="1">
        <f>IF('　前日大会(11月17日）'!G35="学生(高校生以下を除く)",1300,0)+IF('　前日大会(11月17日）'!G35="高校生以下",800,0)+IF('　前日大会(11月17日）'!G35="社会人",1800,0)</f>
        <v>0</v>
      </c>
      <c r="P38" s="1">
        <f>IF('　前日大会(11月17日）'!J35="レンタル",300,0)</f>
        <v>0</v>
      </c>
      <c r="Q38" s="1">
        <f>IF('　前日大会(11月17日）'!L35="希望する",200,0)</f>
        <v>0</v>
      </c>
      <c r="R38" s="1">
        <f>IF('　前日大会(11月17日）'!M35="希望する",200,0)</f>
        <v>0</v>
      </c>
      <c r="S38" s="1">
        <f>IF('　前日大会(11月17日）'!I35="参加する",300,0)</f>
        <v>0</v>
      </c>
    </row>
    <row r="39" spans="6:19">
      <c r="N39" s="1">
        <v>32</v>
      </c>
      <c r="O39" s="1">
        <f>IF('　前日大会(11月17日）'!G36="学生(高校生以下を除く)",1300,0)+IF('　前日大会(11月17日）'!G36="高校生以下",800,0)+IF('　前日大会(11月17日）'!G36="社会人",1800,0)</f>
        <v>0</v>
      </c>
      <c r="P39" s="1">
        <f>IF('　前日大会(11月17日）'!J36="レンタル",300,0)</f>
        <v>0</v>
      </c>
      <c r="Q39" s="1">
        <f>IF('　前日大会(11月17日）'!L36="希望する",200,0)</f>
        <v>0</v>
      </c>
      <c r="R39" s="1">
        <f>IF('　前日大会(11月17日）'!M36="希望する",200,0)</f>
        <v>0</v>
      </c>
      <c r="S39" s="1">
        <f>IF('　前日大会(11月17日）'!I36="参加する",300,0)</f>
        <v>0</v>
      </c>
    </row>
    <row r="40" spans="6:19">
      <c r="N40" s="1">
        <v>33</v>
      </c>
      <c r="O40" s="1">
        <f>IF('　前日大会(11月17日）'!G37="学生(高校生以下を除く)",1300,0)+IF('　前日大会(11月17日）'!G37="高校生以下",800,0)+IF('　前日大会(11月17日）'!G37="社会人",1800,0)</f>
        <v>0</v>
      </c>
      <c r="P40" s="1">
        <f>IF('　前日大会(11月17日）'!J37="レンタル",300,0)</f>
        <v>0</v>
      </c>
      <c r="Q40" s="1">
        <f>IF('　前日大会(11月17日）'!L37="希望する",200,0)</f>
        <v>0</v>
      </c>
      <c r="R40" s="1">
        <f>IF('　前日大会(11月17日）'!M37="希望する",200,0)</f>
        <v>0</v>
      </c>
      <c r="S40" s="1">
        <f>IF('　前日大会(11月17日）'!I37="参加する",300,0)</f>
        <v>0</v>
      </c>
    </row>
    <row r="41" spans="6:19">
      <c r="N41" s="1">
        <v>34</v>
      </c>
      <c r="O41" s="1">
        <f>IF('　前日大会(11月17日）'!G38="学生(高校生以下を除く)",1300,0)+IF('　前日大会(11月17日）'!G38="高校生以下",800,0)+IF('　前日大会(11月17日）'!G38="社会人",1800,0)</f>
        <v>0</v>
      </c>
      <c r="P41" s="1">
        <f>IF('　前日大会(11月17日）'!J38="レンタル",300,0)</f>
        <v>0</v>
      </c>
      <c r="Q41" s="1">
        <f>IF('　前日大会(11月17日）'!L38="希望する",200,0)</f>
        <v>0</v>
      </c>
      <c r="R41" s="1">
        <f>IF('　前日大会(11月17日）'!M38="希望する",200,0)</f>
        <v>0</v>
      </c>
      <c r="S41" s="1">
        <f>IF('　前日大会(11月17日）'!I38="参加する",300,0)</f>
        <v>0</v>
      </c>
    </row>
    <row r="42" spans="6:19">
      <c r="N42" s="1">
        <v>35</v>
      </c>
      <c r="O42" s="1">
        <f>IF('　前日大会(11月17日）'!G39="学生(高校生以下を除く)",1300,0)+IF('　前日大会(11月17日）'!G39="高校生以下",800,0)+IF('　前日大会(11月17日）'!G39="社会人",1800,0)</f>
        <v>0</v>
      </c>
      <c r="P42" s="1">
        <f>IF('　前日大会(11月17日）'!J39="レンタル",300,0)</f>
        <v>0</v>
      </c>
      <c r="Q42" s="1">
        <f>IF('　前日大会(11月17日）'!L39="希望する",200,0)</f>
        <v>0</v>
      </c>
      <c r="R42" s="1">
        <f>IF('　前日大会(11月17日）'!M39="希望する",200,0)</f>
        <v>0</v>
      </c>
      <c r="S42" s="1">
        <f>IF('　前日大会(11月17日）'!I39="参加する",300,0)</f>
        <v>0</v>
      </c>
    </row>
    <row r="43" spans="6:19">
      <c r="N43" s="1">
        <v>36</v>
      </c>
      <c r="O43" s="1">
        <f>IF('　前日大会(11月17日）'!G40="学生(高校生以下を除く)",1300,0)+IF('　前日大会(11月17日）'!G40="高校生以下",800,0)+IF('　前日大会(11月17日）'!G40="社会人",1800,0)</f>
        <v>0</v>
      </c>
      <c r="P43" s="1">
        <f>IF('　前日大会(11月17日）'!J40="レンタル",300,0)</f>
        <v>0</v>
      </c>
      <c r="Q43" s="1">
        <f>IF('　前日大会(11月17日）'!L40="希望する",200,0)</f>
        <v>0</v>
      </c>
      <c r="R43" s="1">
        <f>IF('　前日大会(11月17日）'!M40="希望する",200,0)</f>
        <v>0</v>
      </c>
      <c r="S43" s="1">
        <f>IF('　前日大会(11月17日）'!I40="参加する",300,0)</f>
        <v>0</v>
      </c>
    </row>
    <row r="44" spans="6:19">
      <c r="N44" s="1">
        <v>37</v>
      </c>
      <c r="O44" s="1">
        <f>IF('　前日大会(11月17日）'!G41="学生(高校生以下を除く)",1300,0)+IF('　前日大会(11月17日）'!G41="高校生以下",800,0)+IF('　前日大会(11月17日）'!G41="社会人",1800,0)</f>
        <v>0</v>
      </c>
      <c r="P44" s="1">
        <f>IF('　前日大会(11月17日）'!J41="レンタル",300,0)</f>
        <v>0</v>
      </c>
      <c r="Q44" s="1">
        <f>IF('　前日大会(11月17日）'!L41="希望する",200,0)</f>
        <v>0</v>
      </c>
      <c r="R44" s="1">
        <f>IF('　前日大会(11月17日）'!M41="希望する",200,0)</f>
        <v>0</v>
      </c>
      <c r="S44" s="1">
        <f>IF('　前日大会(11月17日）'!I41="参加する",300,0)</f>
        <v>0</v>
      </c>
    </row>
    <row r="45" spans="6:19">
      <c r="N45" s="1">
        <v>38</v>
      </c>
      <c r="O45" s="1">
        <f>IF('　前日大会(11月17日）'!G42="学生(高校生以下を除く)",1300,0)+IF('　前日大会(11月17日）'!G42="高校生以下",800,0)+IF('　前日大会(11月17日）'!G42="社会人",1800,0)</f>
        <v>0</v>
      </c>
      <c r="P45" s="1">
        <f>IF('　前日大会(11月17日）'!J42="レンタル",300,0)</f>
        <v>0</v>
      </c>
      <c r="Q45" s="1">
        <f>IF('　前日大会(11月17日）'!L42="希望する",200,0)</f>
        <v>0</v>
      </c>
      <c r="R45" s="1">
        <f>IF('　前日大会(11月17日）'!M42="希望する",200,0)</f>
        <v>0</v>
      </c>
      <c r="S45" s="1">
        <f>IF('　前日大会(11月17日）'!I42="参加する",300,0)</f>
        <v>0</v>
      </c>
    </row>
    <row r="46" spans="6:19">
      <c r="N46" s="1">
        <v>39</v>
      </c>
      <c r="O46" s="1">
        <f>IF('　前日大会(11月17日）'!G43="学生(高校生以下を除く)",1300,0)+IF('　前日大会(11月17日）'!G43="高校生以下",800,0)+IF('　前日大会(11月17日）'!G43="社会人",1800,0)</f>
        <v>0</v>
      </c>
      <c r="P46" s="1">
        <f>IF('　前日大会(11月17日）'!J43="レンタル",300,0)</f>
        <v>0</v>
      </c>
      <c r="Q46" s="1">
        <f>IF('　前日大会(11月17日）'!L43="希望する",200,0)</f>
        <v>0</v>
      </c>
      <c r="R46" s="1">
        <f>IF('　前日大会(11月17日）'!M43="希望する",200,0)</f>
        <v>0</v>
      </c>
      <c r="S46" s="1">
        <f>IF('　前日大会(11月17日）'!I43="参加する",300,0)</f>
        <v>0</v>
      </c>
    </row>
    <row r="47" spans="6:19">
      <c r="N47" s="1">
        <v>40</v>
      </c>
      <c r="O47" s="1">
        <f>IF('　前日大会(11月17日）'!G44="学生(高校生以下を除く)",1300,0)+IF('　前日大会(11月17日）'!G44="高校生以下",800,0)+IF('　前日大会(11月17日）'!G44="社会人",1800,0)</f>
        <v>0</v>
      </c>
      <c r="P47" s="1">
        <f>IF('　前日大会(11月17日）'!J44="レンタル",300,0)</f>
        <v>0</v>
      </c>
      <c r="Q47" s="1">
        <f>IF('　前日大会(11月17日）'!L44="希望する",200,0)</f>
        <v>0</v>
      </c>
      <c r="R47" s="1">
        <f>IF('　前日大会(11月17日）'!M44="希望する",200,0)</f>
        <v>0</v>
      </c>
      <c r="S47" s="1">
        <f>IF('　前日大会(11月17日）'!I44="参加する",300,0)</f>
        <v>0</v>
      </c>
    </row>
    <row r="48" spans="6:19">
      <c r="N48" s="1">
        <v>41</v>
      </c>
      <c r="O48" s="1">
        <f>IF('　前日大会(11月17日）'!G45="学生(高校生以下を除く)",1300,0)+IF('　前日大会(11月17日）'!G45="高校生以下",800,0)+IF('　前日大会(11月17日）'!G45="社会人",1800,0)</f>
        <v>0</v>
      </c>
      <c r="P48" s="1">
        <f>IF('　前日大会(11月17日）'!J45="レンタル",300,0)</f>
        <v>0</v>
      </c>
      <c r="Q48" s="1">
        <f>IF('　前日大会(11月17日）'!L45="希望する",200,0)</f>
        <v>0</v>
      </c>
      <c r="R48" s="1">
        <f>IF('　前日大会(11月17日）'!M45="希望する",200,0)</f>
        <v>0</v>
      </c>
      <c r="S48" s="1">
        <f>IF('　前日大会(11月17日）'!I45="参加する",300,0)</f>
        <v>0</v>
      </c>
    </row>
    <row r="49" spans="14:19">
      <c r="N49" s="1">
        <v>42</v>
      </c>
      <c r="O49" s="1">
        <f>IF('　前日大会(11月17日）'!G46="学生(高校生以下を除く)",1300,0)+IF('　前日大会(11月17日）'!G46="高校生以下",800,0)+IF('　前日大会(11月17日）'!G46="社会人",1800,0)</f>
        <v>0</v>
      </c>
      <c r="P49" s="1">
        <f>IF('　前日大会(11月17日）'!J46="レンタル",300,0)</f>
        <v>0</v>
      </c>
      <c r="Q49" s="1">
        <f>IF('　前日大会(11月17日）'!L46="希望する",200,0)</f>
        <v>0</v>
      </c>
      <c r="R49" s="1">
        <f>IF('　前日大会(11月17日）'!M46="希望する",200,0)</f>
        <v>0</v>
      </c>
      <c r="S49" s="1">
        <f>IF('　前日大会(11月17日）'!I46="参加する",300,0)</f>
        <v>0</v>
      </c>
    </row>
    <row r="50" spans="14:19">
      <c r="N50" s="1">
        <v>43</v>
      </c>
      <c r="O50" s="1">
        <f>IF('　前日大会(11月17日）'!G47="学生(高校生以下を除く)",1300,0)+IF('　前日大会(11月17日）'!G47="高校生以下",800,0)+IF('　前日大会(11月17日）'!G47="社会人",1800,0)</f>
        <v>0</v>
      </c>
      <c r="P50" s="1">
        <f>IF('　前日大会(11月17日）'!J47="レンタル",300,0)</f>
        <v>0</v>
      </c>
      <c r="Q50" s="1">
        <f>IF('　前日大会(11月17日）'!L47="希望する",200,0)</f>
        <v>0</v>
      </c>
      <c r="R50" s="1">
        <f>IF('　前日大会(11月17日）'!M47="希望する",200,0)</f>
        <v>0</v>
      </c>
      <c r="S50" s="1">
        <f>IF('　前日大会(11月17日）'!I47="参加する",300,0)</f>
        <v>0</v>
      </c>
    </row>
    <row r="51" spans="14:19">
      <c r="N51" s="1">
        <v>44</v>
      </c>
      <c r="O51" s="1">
        <f>IF('　前日大会(11月17日）'!G48="学生(高校生以下を除く)",1300,0)+IF('　前日大会(11月17日）'!G48="高校生以下",800,0)+IF('　前日大会(11月17日）'!G48="社会人",1800,0)</f>
        <v>0</v>
      </c>
      <c r="P51" s="1">
        <f>IF('　前日大会(11月17日）'!J48="レンタル",300,0)</f>
        <v>0</v>
      </c>
      <c r="Q51" s="1">
        <f>IF('　前日大会(11月17日）'!L48="希望する",200,0)</f>
        <v>0</v>
      </c>
      <c r="R51" s="1">
        <f>IF('　前日大会(11月17日）'!M48="希望する",200,0)</f>
        <v>0</v>
      </c>
      <c r="S51" s="1">
        <f>IF('　前日大会(11月17日）'!I48="参加する",300,0)</f>
        <v>0</v>
      </c>
    </row>
    <row r="52" spans="14:19">
      <c r="N52" s="1">
        <v>45</v>
      </c>
      <c r="O52" s="1">
        <f>IF('　前日大会(11月17日）'!G49="学生(高校生以下を除く)",1300,0)+IF('　前日大会(11月17日）'!G49="高校生以下",800,0)+IF('　前日大会(11月17日）'!G49="社会人",1800,0)</f>
        <v>0</v>
      </c>
      <c r="P52" s="1">
        <f>IF('　前日大会(11月17日）'!J49="レンタル",300,0)</f>
        <v>0</v>
      </c>
      <c r="Q52" s="1">
        <f>IF('　前日大会(11月17日）'!L49="希望する",200,0)</f>
        <v>0</v>
      </c>
      <c r="R52" s="1">
        <f>IF('　前日大会(11月17日）'!M49="希望する",200,0)</f>
        <v>0</v>
      </c>
      <c r="S52" s="1">
        <f>IF('　前日大会(11月17日）'!I49="参加する",300,0)</f>
        <v>0</v>
      </c>
    </row>
    <row r="53" spans="14:19">
      <c r="N53" s="1">
        <v>46</v>
      </c>
      <c r="O53" s="1">
        <f>IF('　前日大会(11月17日）'!G50="学生(高校生以下を除く)",1300,0)+IF('　前日大会(11月17日）'!G50="高校生以下",800,0)+IF('　前日大会(11月17日）'!G50="社会人",1800,0)</f>
        <v>0</v>
      </c>
      <c r="P53" s="1">
        <f>IF('　前日大会(11月17日）'!J50="レンタル",300,0)</f>
        <v>0</v>
      </c>
      <c r="Q53" s="1">
        <f>IF('　前日大会(11月17日）'!L50="希望する",200,0)</f>
        <v>0</v>
      </c>
      <c r="R53" s="1">
        <f>IF('　前日大会(11月17日）'!M50="希望する",200,0)</f>
        <v>0</v>
      </c>
      <c r="S53" s="1">
        <f>IF('　前日大会(11月17日）'!I50="参加する",300,0)</f>
        <v>0</v>
      </c>
    </row>
    <row r="54" spans="14:19">
      <c r="N54" s="1">
        <v>47</v>
      </c>
      <c r="O54" s="1">
        <f>IF('　前日大会(11月17日）'!G51="学生(高校生以下を除く)",1300,0)+IF('　前日大会(11月17日）'!G51="高校生以下",800,0)+IF('　前日大会(11月17日）'!G51="社会人",1800,0)</f>
        <v>0</v>
      </c>
      <c r="P54" s="1">
        <f>IF('　前日大会(11月17日）'!J51="レンタル",300,0)</f>
        <v>0</v>
      </c>
      <c r="Q54" s="1">
        <f>IF('　前日大会(11月17日）'!L51="希望する",200,0)</f>
        <v>0</v>
      </c>
      <c r="R54" s="1">
        <f>IF('　前日大会(11月17日）'!M51="希望する",200,0)</f>
        <v>0</v>
      </c>
      <c r="S54" s="1">
        <f>IF('　前日大会(11月17日）'!I51="参加する",300,0)</f>
        <v>0</v>
      </c>
    </row>
    <row r="55" spans="14:19">
      <c r="N55" s="1">
        <v>48</v>
      </c>
      <c r="O55" s="1">
        <f>IF('　前日大会(11月17日）'!G52="学生(高校生以下を除く)",1300,0)+IF('　前日大会(11月17日）'!G52="高校生以下",800,0)+IF('　前日大会(11月17日）'!G52="社会人",1800,0)</f>
        <v>0</v>
      </c>
      <c r="P55" s="1">
        <f>IF('　前日大会(11月17日）'!J52="レンタル",300,0)</f>
        <v>0</v>
      </c>
      <c r="Q55" s="1">
        <f>IF('　前日大会(11月17日）'!L52="希望する",200,0)</f>
        <v>0</v>
      </c>
      <c r="R55" s="1">
        <f>IF('　前日大会(11月17日）'!M52="希望する",200,0)</f>
        <v>0</v>
      </c>
      <c r="S55" s="1">
        <f>IF('　前日大会(11月17日）'!I52="参加する",300,0)</f>
        <v>0</v>
      </c>
    </row>
    <row r="56" spans="14:19">
      <c r="N56" s="1">
        <v>49</v>
      </c>
      <c r="O56" s="1">
        <f>IF('　前日大会(11月17日）'!G53="学生(高校生以下を除く)",1300,0)+IF('　前日大会(11月17日）'!G53="高校生以下",800,0)+IF('　前日大会(11月17日）'!G53="社会人",1800,0)</f>
        <v>0</v>
      </c>
      <c r="P56" s="1">
        <f>IF('　前日大会(11月17日）'!J53="レンタル",300,0)</f>
        <v>0</v>
      </c>
      <c r="Q56" s="1">
        <f>IF('　前日大会(11月17日）'!L53="希望する",200,0)</f>
        <v>0</v>
      </c>
      <c r="R56" s="1">
        <f>IF('　前日大会(11月17日）'!M53="希望する",200,0)</f>
        <v>0</v>
      </c>
      <c r="S56" s="1">
        <f>IF('　前日大会(11月17日）'!I53="参加する",300,0)</f>
        <v>0</v>
      </c>
    </row>
    <row r="57" spans="14:19">
      <c r="N57" s="1">
        <v>50</v>
      </c>
      <c r="O57" s="1">
        <f>IF('　前日大会(11月17日）'!G54="学生(高校生以下を除く)",1300,0)+IF('　前日大会(11月17日）'!G54="高校生以下",800,0)+IF('　前日大会(11月17日）'!G54="社会人",1800,0)</f>
        <v>0</v>
      </c>
      <c r="P57" s="1">
        <f>IF('　前日大会(11月17日）'!J54="レンタル",300,0)</f>
        <v>0</v>
      </c>
      <c r="Q57" s="1">
        <f>IF('　前日大会(11月17日）'!L54="希望する",200,0)</f>
        <v>0</v>
      </c>
      <c r="R57" s="1">
        <f>IF('　前日大会(11月17日）'!M54="希望する",200,0)</f>
        <v>0</v>
      </c>
      <c r="S57" s="1">
        <f>IF('　前日大会(11月17日）'!I54="参加する",300,0)</f>
        <v>0</v>
      </c>
    </row>
    <row r="58" spans="14:19">
      <c r="N58" s="1">
        <v>51</v>
      </c>
      <c r="O58" s="1">
        <f>IF('　前日大会(11月17日）'!G55="学生(高校生以下を除く)",1300,0)+IF('　前日大会(11月17日）'!G55="高校生以下",800,0)+IF('　前日大会(11月17日）'!G55="社会人",1800,0)</f>
        <v>0</v>
      </c>
      <c r="P58" s="1">
        <f>IF('　前日大会(11月17日）'!J55="レンタル",300,0)</f>
        <v>0</v>
      </c>
      <c r="Q58" s="1">
        <f>IF('　前日大会(11月17日）'!L55="希望する",200,0)</f>
        <v>0</v>
      </c>
      <c r="R58" s="1">
        <f>IF('　前日大会(11月17日）'!M55="希望する",200,0)</f>
        <v>0</v>
      </c>
      <c r="S58" s="1">
        <f>IF('　前日大会(11月17日）'!I55="参加する",300,0)</f>
        <v>0</v>
      </c>
    </row>
    <row r="59" spans="14:19">
      <c r="N59" s="1">
        <v>52</v>
      </c>
      <c r="O59" s="1">
        <f>IF('　前日大会(11月17日）'!G56="学生(高校生以下を除く)",1300,0)+IF('　前日大会(11月17日）'!G56="高校生以下",800,0)+IF('　前日大会(11月17日）'!G56="社会人",1800,0)</f>
        <v>0</v>
      </c>
      <c r="P59" s="1">
        <f>IF('　前日大会(11月17日）'!J56="レンタル",300,0)</f>
        <v>0</v>
      </c>
      <c r="Q59" s="1">
        <f>IF('　前日大会(11月17日）'!L56="希望する",200,0)</f>
        <v>0</v>
      </c>
      <c r="R59" s="1">
        <f>IF('　前日大会(11月17日）'!M56="希望する",200,0)</f>
        <v>0</v>
      </c>
      <c r="S59" s="1">
        <f>IF('　前日大会(11月17日）'!I56="参加する",300,0)</f>
        <v>0</v>
      </c>
    </row>
    <row r="60" spans="14:19">
      <c r="N60" s="1">
        <v>53</v>
      </c>
      <c r="O60" s="1">
        <f>IF('　前日大会(11月17日）'!G57="学生(高校生以下を除く)",1300,0)+IF('　前日大会(11月17日）'!G57="高校生以下",800,0)+IF('　前日大会(11月17日）'!G57="社会人",1800,0)</f>
        <v>0</v>
      </c>
      <c r="P60" s="1">
        <f>IF('　前日大会(11月17日）'!J57="レンタル",300,0)</f>
        <v>0</v>
      </c>
      <c r="Q60" s="1">
        <f>IF('　前日大会(11月17日）'!L57="希望する",200,0)</f>
        <v>0</v>
      </c>
      <c r="R60" s="1">
        <f>IF('　前日大会(11月17日）'!M57="希望する",200,0)</f>
        <v>0</v>
      </c>
      <c r="S60" s="1">
        <f>IF('　前日大会(11月17日）'!I57="参加する",300,0)</f>
        <v>0</v>
      </c>
    </row>
    <row r="61" spans="14:19">
      <c r="N61" s="1">
        <v>54</v>
      </c>
      <c r="O61" s="1">
        <f>IF('　前日大会(11月17日）'!G58="学生(高校生以下を除く)",1300,0)+IF('　前日大会(11月17日）'!G58="高校生以下",800,0)+IF('　前日大会(11月17日）'!G58="社会人",1800,0)</f>
        <v>0</v>
      </c>
      <c r="P61" s="1">
        <f>IF('　前日大会(11月17日）'!J58="レンタル",300,0)</f>
        <v>0</v>
      </c>
      <c r="Q61" s="1">
        <f>IF('　前日大会(11月17日）'!L58="希望する",200,0)</f>
        <v>0</v>
      </c>
      <c r="R61" s="1">
        <f>IF('　前日大会(11月17日）'!M58="希望する",200,0)</f>
        <v>0</v>
      </c>
      <c r="S61" s="1">
        <f>IF('　前日大会(11月17日）'!I58="参加する",300,0)</f>
        <v>0</v>
      </c>
    </row>
    <row r="62" spans="14:19">
      <c r="N62" s="1">
        <v>55</v>
      </c>
      <c r="O62" s="1">
        <f>IF('　前日大会(11月17日）'!G59="学生(高校生以下を除く)",1300,0)+IF('　前日大会(11月17日）'!G59="高校生以下",800,0)+IF('　前日大会(11月17日）'!G59="社会人",1800,0)</f>
        <v>0</v>
      </c>
      <c r="P62" s="1">
        <f>IF('　前日大会(11月17日）'!J59="レンタル",300,0)</f>
        <v>0</v>
      </c>
      <c r="Q62" s="1">
        <f>IF('　前日大会(11月17日）'!L59="希望する",200,0)</f>
        <v>0</v>
      </c>
      <c r="R62" s="1">
        <f>IF('　前日大会(11月17日）'!M59="希望する",200,0)</f>
        <v>0</v>
      </c>
      <c r="S62" s="1">
        <f>IF('　前日大会(11月17日）'!I59="参加する",300,0)</f>
        <v>0</v>
      </c>
    </row>
    <row r="63" spans="14:19">
      <c r="N63" s="1">
        <v>56</v>
      </c>
      <c r="O63" s="1">
        <f>IF('　前日大会(11月17日）'!G60="学生(高校生以下を除く)",1300,0)+IF('　前日大会(11月17日）'!G60="高校生以下",800,0)+IF('　前日大会(11月17日）'!G60="社会人",1800,0)</f>
        <v>0</v>
      </c>
      <c r="P63" s="1">
        <f>IF('　前日大会(11月17日）'!J60="レンタル",300,0)</f>
        <v>0</v>
      </c>
      <c r="Q63" s="1">
        <f>IF('　前日大会(11月17日）'!L60="希望する",200,0)</f>
        <v>0</v>
      </c>
      <c r="R63" s="1">
        <f>IF('　前日大会(11月17日）'!M60="希望する",200,0)</f>
        <v>0</v>
      </c>
      <c r="S63" s="1">
        <f>IF('　前日大会(11月17日）'!I60="参加する",300,0)</f>
        <v>0</v>
      </c>
    </row>
    <row r="64" spans="14:19">
      <c r="N64" s="1">
        <v>57</v>
      </c>
      <c r="O64" s="1">
        <f>IF('　前日大会(11月17日）'!G61="学生(高校生以下を除く)",1300,0)+IF('　前日大会(11月17日）'!G61="高校生以下",800,0)+IF('　前日大会(11月17日）'!G61="社会人",1800,0)</f>
        <v>0</v>
      </c>
      <c r="P64" s="1">
        <f>IF('　前日大会(11月17日）'!J61="レンタル",300,0)</f>
        <v>0</v>
      </c>
      <c r="Q64" s="1">
        <f>IF('　前日大会(11月17日）'!L61="希望する",200,0)</f>
        <v>0</v>
      </c>
      <c r="R64" s="1">
        <f>IF('　前日大会(11月17日）'!M61="希望する",200,0)</f>
        <v>0</v>
      </c>
      <c r="S64" s="1">
        <f>IF('　前日大会(11月17日）'!I61="参加する",300,0)</f>
        <v>0</v>
      </c>
    </row>
    <row r="65" spans="14:19">
      <c r="N65" s="1">
        <v>58</v>
      </c>
      <c r="O65" s="1">
        <f>IF('　前日大会(11月17日）'!G62="学生(高校生以下を除く)",1300,0)+IF('　前日大会(11月17日）'!G62="高校生以下",800,0)+IF('　前日大会(11月17日）'!G62="社会人",1800,0)</f>
        <v>0</v>
      </c>
      <c r="P65" s="1">
        <f>IF('　前日大会(11月17日）'!J62="レンタル",300,0)</f>
        <v>0</v>
      </c>
      <c r="Q65" s="1">
        <f>IF('　前日大会(11月17日）'!L62="希望する",200,0)</f>
        <v>0</v>
      </c>
      <c r="R65" s="1">
        <f>IF('　前日大会(11月17日）'!M62="希望する",200,0)</f>
        <v>0</v>
      </c>
      <c r="S65" s="1">
        <f>IF('　前日大会(11月17日）'!I62="参加する",300,0)</f>
        <v>0</v>
      </c>
    </row>
    <row r="66" spans="14:19">
      <c r="N66" s="1">
        <v>59</v>
      </c>
      <c r="O66" s="1">
        <f>IF('　前日大会(11月17日）'!G63="学生(高校生以下を除く)",1300,0)+IF('　前日大会(11月17日）'!G63="高校生以下",800,0)+IF('　前日大会(11月17日）'!G63="社会人",1800,0)</f>
        <v>0</v>
      </c>
      <c r="P66" s="1">
        <f>IF('　前日大会(11月17日）'!J63="レンタル",300,0)</f>
        <v>0</v>
      </c>
      <c r="Q66" s="1">
        <f>IF('　前日大会(11月17日）'!L63="希望する",200,0)</f>
        <v>0</v>
      </c>
      <c r="R66" s="1">
        <f>IF('　前日大会(11月17日）'!M63="希望する",200,0)</f>
        <v>0</v>
      </c>
      <c r="S66" s="1">
        <f>IF('　前日大会(11月17日）'!I63="参加する",300,0)</f>
        <v>0</v>
      </c>
    </row>
    <row r="67" spans="14:19">
      <c r="N67" s="1">
        <v>60</v>
      </c>
      <c r="O67" s="1">
        <f>IF('　前日大会(11月17日）'!G64="学生(高校生以下を除く)",1300,0)+IF('　前日大会(11月17日）'!G64="高校生以下",800,0)+IF('　前日大会(11月17日）'!G64="社会人",1800,0)</f>
        <v>0</v>
      </c>
      <c r="P67" s="1">
        <f>IF('　前日大会(11月17日）'!J64="レンタル",300,0)</f>
        <v>0</v>
      </c>
      <c r="Q67" s="1">
        <f>IF('　前日大会(11月17日）'!L64="希望する",200,0)</f>
        <v>0</v>
      </c>
      <c r="R67" s="1">
        <f>IF('　前日大会(11月17日）'!M64="希望する",200,0)</f>
        <v>0</v>
      </c>
      <c r="S67" s="1">
        <f>IF('　前日大会(11月17日）'!I64="参加する",300,0)</f>
        <v>0</v>
      </c>
    </row>
    <row r="68" spans="14:19">
      <c r="N68" s="1">
        <v>61</v>
      </c>
      <c r="O68" s="1">
        <f>IF('　前日大会(11月17日）'!G65="学生(高校生以下を除く)",1300,0)+IF('　前日大会(11月17日）'!G65="高校生以下",800,0)+IF('　前日大会(11月17日）'!G65="社会人",1800,0)</f>
        <v>0</v>
      </c>
      <c r="P68" s="1">
        <f>IF('　前日大会(11月17日）'!J65="レンタル",300,0)</f>
        <v>0</v>
      </c>
      <c r="Q68" s="1">
        <f>IF('　前日大会(11月17日）'!L65="希望する",200,0)</f>
        <v>0</v>
      </c>
      <c r="R68" s="1">
        <f>IF('　前日大会(11月17日）'!M65="希望する",200,0)</f>
        <v>0</v>
      </c>
      <c r="S68" s="1">
        <f>IF('　前日大会(11月17日）'!I65="参加する",300,0)</f>
        <v>0</v>
      </c>
    </row>
    <row r="69" spans="14:19">
      <c r="N69" s="1">
        <v>62</v>
      </c>
      <c r="O69" s="1">
        <f>IF('　前日大会(11月17日）'!G66="学生(高校生以下を除く)",1300,0)+IF('　前日大会(11月17日）'!G66="高校生以下",800,0)+IF('　前日大会(11月17日）'!G66="社会人",1800,0)</f>
        <v>0</v>
      </c>
      <c r="P69" s="1">
        <f>IF('　前日大会(11月17日）'!J66="レンタル",300,0)</f>
        <v>0</v>
      </c>
      <c r="Q69" s="1">
        <f>IF('　前日大会(11月17日）'!L66="希望する",200,0)</f>
        <v>0</v>
      </c>
      <c r="R69" s="1">
        <f>IF('　前日大会(11月17日）'!M66="希望する",200,0)</f>
        <v>0</v>
      </c>
      <c r="S69" s="1">
        <f>IF('　前日大会(11月17日）'!I66="参加する",300,0)</f>
        <v>0</v>
      </c>
    </row>
    <row r="70" spans="14:19">
      <c r="N70" s="1">
        <v>63</v>
      </c>
      <c r="O70" s="1">
        <f>IF('　前日大会(11月17日）'!G67="学生(高校生以下を除く)",1300,0)+IF('　前日大会(11月17日）'!G67="高校生以下",800,0)+IF('　前日大会(11月17日）'!G67="社会人",1800,0)</f>
        <v>0</v>
      </c>
      <c r="P70" s="1">
        <f>IF('　前日大会(11月17日）'!J67="レンタル",300,0)</f>
        <v>0</v>
      </c>
      <c r="Q70" s="1">
        <f>IF('　前日大会(11月17日）'!L67="希望する",200,0)</f>
        <v>0</v>
      </c>
      <c r="R70" s="1">
        <f>IF('　前日大会(11月17日）'!M67="希望する",200,0)</f>
        <v>0</v>
      </c>
      <c r="S70" s="1">
        <f>IF('　前日大会(11月17日）'!I67="参加する",300,0)</f>
        <v>0</v>
      </c>
    </row>
    <row r="71" spans="14:19">
      <c r="N71" s="1">
        <v>64</v>
      </c>
      <c r="O71" s="1">
        <f>IF('　前日大会(11月17日）'!G68="学生(高校生以下を除く)",1300,0)+IF('　前日大会(11月17日）'!G68="高校生以下",800,0)+IF('　前日大会(11月17日）'!G68="社会人",1800,0)</f>
        <v>0</v>
      </c>
      <c r="P71" s="1">
        <f>IF('　前日大会(11月17日）'!J68="レンタル",300,0)</f>
        <v>0</v>
      </c>
      <c r="Q71" s="1">
        <f>IF('　前日大会(11月17日）'!L68="希望する",200,0)</f>
        <v>0</v>
      </c>
      <c r="R71" s="1">
        <f>IF('　前日大会(11月17日）'!M68="希望する",200,0)</f>
        <v>0</v>
      </c>
      <c r="S71" s="1">
        <f>IF('　前日大会(11月17日）'!I68="参加する",300,0)</f>
        <v>0</v>
      </c>
    </row>
    <row r="72" spans="14:19">
      <c r="N72" s="1">
        <v>65</v>
      </c>
      <c r="O72" s="1">
        <f>IF('　前日大会(11月17日）'!G69="学生(高校生以下を除く)",1300,0)+IF('　前日大会(11月17日）'!G69="高校生以下",800,0)+IF('　前日大会(11月17日）'!G69="社会人",1800,0)</f>
        <v>0</v>
      </c>
      <c r="P72" s="1">
        <f>IF('　前日大会(11月17日）'!J69="レンタル",300,0)</f>
        <v>0</v>
      </c>
      <c r="Q72" s="1">
        <f>IF('　前日大会(11月17日）'!L69="希望する",200,0)</f>
        <v>0</v>
      </c>
      <c r="R72" s="1">
        <f>IF('　前日大会(11月17日）'!M69="希望する",200,0)</f>
        <v>0</v>
      </c>
      <c r="S72" s="1">
        <f>IF('　前日大会(11月17日）'!I69="参加する",300,0)</f>
        <v>0</v>
      </c>
    </row>
    <row r="73" spans="14:19">
      <c r="N73" s="1">
        <v>66</v>
      </c>
      <c r="O73" s="1">
        <f>IF('　前日大会(11月17日）'!G70="学生(高校生以下を除く)",1300,0)+IF('　前日大会(11月17日）'!G70="高校生以下",800,0)+IF('　前日大会(11月17日）'!G70="社会人",1800,0)</f>
        <v>0</v>
      </c>
      <c r="P73" s="1">
        <f>IF('　前日大会(11月17日）'!J70="レンタル",300,0)</f>
        <v>0</v>
      </c>
      <c r="Q73" s="1">
        <f>IF('　前日大会(11月17日）'!L70="希望する",200,0)</f>
        <v>0</v>
      </c>
      <c r="R73" s="1">
        <f>IF('　前日大会(11月17日）'!M70="希望する",200,0)</f>
        <v>0</v>
      </c>
      <c r="S73" s="1">
        <f>IF('　前日大会(11月17日）'!I70="参加する",300,0)</f>
        <v>0</v>
      </c>
    </row>
    <row r="74" spans="14:19">
      <c r="N74" s="1">
        <v>67</v>
      </c>
      <c r="O74" s="1">
        <f>IF('　前日大会(11月17日）'!G71="学生(高校生以下を除く)",1300,0)+IF('　前日大会(11月17日）'!G71="高校生以下",800,0)+IF('　前日大会(11月17日）'!G71="社会人",1800,0)</f>
        <v>0</v>
      </c>
      <c r="P74" s="1">
        <f>IF('　前日大会(11月17日）'!J71="レンタル",300,0)</f>
        <v>0</v>
      </c>
      <c r="Q74" s="1">
        <f>IF('　前日大会(11月17日）'!L71="希望する",200,0)</f>
        <v>0</v>
      </c>
      <c r="R74" s="1">
        <f>IF('　前日大会(11月17日）'!M71="希望する",200,0)</f>
        <v>0</v>
      </c>
      <c r="S74" s="1">
        <f>IF('　前日大会(11月17日）'!I71="参加する",300,0)</f>
        <v>0</v>
      </c>
    </row>
    <row r="75" spans="14:19">
      <c r="N75" s="1">
        <v>68</v>
      </c>
      <c r="O75" s="1">
        <f>IF('　前日大会(11月17日）'!G72="学生(高校生以下を除く)",1300,0)+IF('　前日大会(11月17日）'!G72="高校生以下",800,0)+IF('　前日大会(11月17日）'!G72="社会人",1800,0)</f>
        <v>0</v>
      </c>
      <c r="P75" s="1">
        <f>IF('　前日大会(11月17日）'!J72="レンタル",300,0)</f>
        <v>0</v>
      </c>
      <c r="Q75" s="1">
        <f>IF('　前日大会(11月17日）'!L72="希望する",200,0)</f>
        <v>0</v>
      </c>
      <c r="R75" s="1">
        <f>IF('　前日大会(11月17日）'!M72="希望する",200,0)</f>
        <v>0</v>
      </c>
      <c r="S75" s="1">
        <f>IF('　前日大会(11月17日）'!I72="参加する",300,0)</f>
        <v>0</v>
      </c>
    </row>
    <row r="76" spans="14:19">
      <c r="N76" s="1">
        <v>69</v>
      </c>
      <c r="O76" s="1">
        <f>IF('　前日大会(11月17日）'!G73="学生(高校生以下を除く)",1300,0)+IF('　前日大会(11月17日）'!G73="高校生以下",800,0)+IF('　前日大会(11月17日）'!G73="社会人",1800,0)</f>
        <v>0</v>
      </c>
      <c r="P76" s="1">
        <f>IF('　前日大会(11月17日）'!J73="レンタル",300,0)</f>
        <v>0</v>
      </c>
      <c r="Q76" s="1">
        <f>IF('　前日大会(11月17日）'!L73="希望する",200,0)</f>
        <v>0</v>
      </c>
      <c r="R76" s="1">
        <f>IF('　前日大会(11月17日）'!M73="希望する",200,0)</f>
        <v>0</v>
      </c>
      <c r="S76" s="1">
        <f>IF('　前日大会(11月17日）'!I73="参加する",300,0)</f>
        <v>0</v>
      </c>
    </row>
    <row r="77" spans="14:19">
      <c r="N77" s="1">
        <v>70</v>
      </c>
      <c r="O77" s="1">
        <f>IF('　前日大会(11月17日）'!G74="学生(高校生以下を除く)",1300,0)+IF('　前日大会(11月17日）'!G74="高校生以下",800,0)+IF('　前日大会(11月17日）'!G74="社会人",1800,0)</f>
        <v>0</v>
      </c>
      <c r="P77" s="1">
        <f>IF('　前日大会(11月17日）'!J74="レンタル",300,0)</f>
        <v>0</v>
      </c>
      <c r="Q77" s="1">
        <f>IF('　前日大会(11月17日）'!L74="希望する",200,0)</f>
        <v>0</v>
      </c>
      <c r="R77" s="1">
        <f>IF('　前日大会(11月17日）'!M74="希望する",200,0)</f>
        <v>0</v>
      </c>
      <c r="S77" s="1">
        <f>IF('　前日大会(11月17日）'!I74="参加する",300,0)</f>
        <v>0</v>
      </c>
    </row>
    <row r="78" spans="14:19">
      <c r="N78" s="1">
        <v>71</v>
      </c>
      <c r="O78" s="1">
        <f>IF('　前日大会(11月17日）'!G75="学生(高校生以下を除く)",1300,0)+IF('　前日大会(11月17日）'!G75="高校生以下",800,0)+IF('　前日大会(11月17日）'!G75="社会人",1800,0)</f>
        <v>0</v>
      </c>
      <c r="P78" s="1">
        <f>IF('　前日大会(11月17日）'!J75="レンタル",300,0)</f>
        <v>0</v>
      </c>
      <c r="Q78" s="1">
        <f>IF('　前日大会(11月17日）'!L75="希望する",200,0)</f>
        <v>0</v>
      </c>
      <c r="R78" s="1">
        <f>IF('　前日大会(11月17日）'!M75="希望する",200,0)</f>
        <v>0</v>
      </c>
      <c r="S78" s="1">
        <f>IF('　前日大会(11月17日）'!I75="参加する",300,0)</f>
        <v>0</v>
      </c>
    </row>
    <row r="79" spans="14:19">
      <c r="N79" s="1">
        <v>72</v>
      </c>
      <c r="O79" s="1">
        <f>IF('　前日大会(11月17日）'!G76="学生(高校生以下を除く)",1300,0)+IF('　前日大会(11月17日）'!G76="高校生以下",800,0)+IF('　前日大会(11月17日）'!G76="社会人",1800,0)</f>
        <v>0</v>
      </c>
      <c r="P79" s="1">
        <f>IF('　前日大会(11月17日）'!J76="レンタル",300,0)</f>
        <v>0</v>
      </c>
      <c r="Q79" s="1">
        <f>IF('　前日大会(11月17日）'!L76="希望する",200,0)</f>
        <v>0</v>
      </c>
      <c r="R79" s="1">
        <f>IF('　前日大会(11月17日）'!M76="希望する",200,0)</f>
        <v>0</v>
      </c>
      <c r="S79" s="1">
        <f>IF('　前日大会(11月17日）'!I76="参加する",300,0)</f>
        <v>0</v>
      </c>
    </row>
    <row r="80" spans="14:19">
      <c r="N80" s="1">
        <v>73</v>
      </c>
      <c r="O80" s="1">
        <f>IF('　前日大会(11月17日）'!G77="学生(高校生以下を除く)",1300,0)+IF('　前日大会(11月17日）'!G77="高校生以下",800,0)+IF('　前日大会(11月17日）'!G77="社会人",1800,0)</f>
        <v>0</v>
      </c>
      <c r="P80" s="1">
        <f>IF('　前日大会(11月17日）'!J77="レンタル",300,0)</f>
        <v>0</v>
      </c>
      <c r="Q80" s="1">
        <f>IF('　前日大会(11月17日）'!L77="希望する",200,0)</f>
        <v>0</v>
      </c>
      <c r="R80" s="1">
        <f>IF('　前日大会(11月17日）'!M77="希望する",200,0)</f>
        <v>0</v>
      </c>
      <c r="S80" s="1">
        <f>IF('　前日大会(11月17日）'!I77="参加する",300,0)</f>
        <v>0</v>
      </c>
    </row>
    <row r="81" spans="14:19">
      <c r="N81" s="1">
        <v>74</v>
      </c>
      <c r="O81" s="1">
        <f>IF('　前日大会(11月17日）'!G78="学生(高校生以下を除く)",1300,0)+IF('　前日大会(11月17日）'!G78="高校生以下",800,0)+IF('　前日大会(11月17日）'!G78="社会人",1800,0)</f>
        <v>0</v>
      </c>
      <c r="P81" s="1">
        <f>IF('　前日大会(11月17日）'!J78="レンタル",300,0)</f>
        <v>0</v>
      </c>
      <c r="Q81" s="1">
        <f>IF('　前日大会(11月17日）'!L78="希望する",200,0)</f>
        <v>0</v>
      </c>
      <c r="R81" s="1">
        <f>IF('　前日大会(11月17日）'!M78="希望する",200,0)</f>
        <v>0</v>
      </c>
      <c r="S81" s="1">
        <f>IF('　前日大会(11月17日）'!I78="参加する",300,0)</f>
        <v>0</v>
      </c>
    </row>
    <row r="82" spans="14:19">
      <c r="N82" s="1">
        <v>75</v>
      </c>
      <c r="O82" s="1">
        <f>IF('　前日大会(11月17日）'!G79="学生(高校生以下を除く)",1300,0)+IF('　前日大会(11月17日）'!G79="高校生以下",800,0)+IF('　前日大会(11月17日）'!G79="社会人",1800,0)</f>
        <v>0</v>
      </c>
      <c r="P82" s="1">
        <f>IF('　前日大会(11月17日）'!J79="レンタル",300,0)</f>
        <v>0</v>
      </c>
      <c r="Q82" s="1">
        <f>IF('　前日大会(11月17日）'!L79="希望する",200,0)</f>
        <v>0</v>
      </c>
      <c r="R82" s="1">
        <f>IF('　前日大会(11月17日）'!M79="希望する",200,0)</f>
        <v>0</v>
      </c>
      <c r="S82" s="1">
        <f>IF('　前日大会(11月17日）'!I79="参加する",300,0)</f>
        <v>0</v>
      </c>
    </row>
    <row r="83" spans="14:19">
      <c r="N83" s="1">
        <v>76</v>
      </c>
      <c r="O83" s="1">
        <f>IF('　前日大会(11月17日）'!G80="学生(高校生以下を除く)",1300,0)+IF('　前日大会(11月17日）'!G80="高校生以下",800,0)+IF('　前日大会(11月17日）'!G80="社会人",1800,0)</f>
        <v>0</v>
      </c>
      <c r="P83" s="1">
        <f>IF('　前日大会(11月17日）'!J80="レンタル",300,0)</f>
        <v>0</v>
      </c>
      <c r="Q83" s="1">
        <f>IF('　前日大会(11月17日）'!L80="希望する",200,0)</f>
        <v>0</v>
      </c>
      <c r="R83" s="1">
        <f>IF('　前日大会(11月17日）'!M80="希望する",200,0)</f>
        <v>0</v>
      </c>
      <c r="S83" s="1">
        <f>IF('　前日大会(11月17日）'!I80="参加する",300,0)</f>
        <v>0</v>
      </c>
    </row>
    <row r="84" spans="14:19">
      <c r="N84" s="1">
        <v>77</v>
      </c>
      <c r="O84" s="1">
        <f>IF('　前日大会(11月17日）'!G81="学生(高校生以下を除く)",1300,0)+IF('　前日大会(11月17日）'!G81="高校生以下",800,0)+IF('　前日大会(11月17日）'!G81="社会人",1800,0)</f>
        <v>0</v>
      </c>
      <c r="P84" s="1">
        <f>IF('　前日大会(11月17日）'!J81="レンタル",300,0)</f>
        <v>0</v>
      </c>
      <c r="Q84" s="1">
        <f>IF('　前日大会(11月17日）'!L81="希望する",200,0)</f>
        <v>0</v>
      </c>
      <c r="R84" s="1">
        <f>IF('　前日大会(11月17日）'!M81="希望する",200,0)</f>
        <v>0</v>
      </c>
      <c r="S84" s="1">
        <f>IF('　前日大会(11月17日）'!I81="参加する",300,0)</f>
        <v>0</v>
      </c>
    </row>
    <row r="85" spans="14:19">
      <c r="N85" s="1">
        <v>78</v>
      </c>
      <c r="O85" s="1">
        <f>IF('　前日大会(11月17日）'!G82="学生(高校生以下を除く)",1300,0)+IF('　前日大会(11月17日）'!G82="高校生以下",800,0)+IF('　前日大会(11月17日）'!G82="社会人",1800,0)</f>
        <v>0</v>
      </c>
      <c r="P85" s="1">
        <f>IF('　前日大会(11月17日）'!J82="レンタル",300,0)</f>
        <v>0</v>
      </c>
      <c r="Q85" s="1">
        <f>IF('　前日大会(11月17日）'!L82="希望する",200,0)</f>
        <v>0</v>
      </c>
      <c r="R85" s="1">
        <f>IF('　前日大会(11月17日）'!M82="希望する",200,0)</f>
        <v>0</v>
      </c>
      <c r="S85" s="1">
        <f>IF('　前日大会(11月17日）'!I82="参加する",300,0)</f>
        <v>0</v>
      </c>
    </row>
    <row r="86" spans="14:19">
      <c r="N86" s="1">
        <v>79</v>
      </c>
      <c r="O86" s="1">
        <f>IF('　前日大会(11月17日）'!G83="学生(高校生以下を除く)",1300,0)+IF('　前日大会(11月17日）'!G83="高校生以下",800,0)+IF('　前日大会(11月17日）'!G83="社会人",1800,0)</f>
        <v>0</v>
      </c>
      <c r="P86" s="1">
        <f>IF('　前日大会(11月17日）'!J83="レンタル",300,0)</f>
        <v>0</v>
      </c>
      <c r="Q86" s="1">
        <f>IF('　前日大会(11月17日）'!L83="希望する",200,0)</f>
        <v>0</v>
      </c>
      <c r="R86" s="1">
        <f>IF('　前日大会(11月17日）'!M83="希望する",200,0)</f>
        <v>0</v>
      </c>
      <c r="S86" s="1">
        <f>IF('　前日大会(11月17日）'!I83="参加する",300,0)</f>
        <v>0</v>
      </c>
    </row>
    <row r="87" spans="14:19">
      <c r="N87" s="1">
        <v>80</v>
      </c>
      <c r="O87" s="1">
        <f>IF('　前日大会(11月17日）'!G84="学生(高校生以下を除く)",1300,0)+IF('　前日大会(11月17日）'!G84="高校生以下",800,0)+IF('　前日大会(11月17日）'!G84="社会人",1800,0)</f>
        <v>0</v>
      </c>
      <c r="P87" s="1">
        <f>IF('　前日大会(11月17日）'!J84="レンタル",300,0)</f>
        <v>0</v>
      </c>
      <c r="Q87" s="1">
        <f>IF('　前日大会(11月17日）'!L84="希望する",200,0)</f>
        <v>0</v>
      </c>
      <c r="R87" s="1">
        <f>IF('　前日大会(11月17日）'!M84="希望する",200,0)</f>
        <v>0</v>
      </c>
      <c r="S87" s="1">
        <f>IF('　前日大会(11月17日）'!I84="参加する",300,0)</f>
        <v>0</v>
      </c>
    </row>
    <row r="88" spans="14:19">
      <c r="N88" s="1">
        <v>81</v>
      </c>
      <c r="O88" s="1">
        <f>IF('　前日大会(11月17日）'!G85="学生(高校生以下を除く)",1300,0)+IF('　前日大会(11月17日）'!G85="高校生以下",800,0)+IF('　前日大会(11月17日）'!G85="社会人",1800,0)</f>
        <v>0</v>
      </c>
      <c r="P88" s="1">
        <f>IF('　前日大会(11月17日）'!J85="レンタル",300,0)</f>
        <v>0</v>
      </c>
      <c r="Q88" s="1">
        <f>IF('　前日大会(11月17日）'!L85="希望する",200,0)</f>
        <v>0</v>
      </c>
      <c r="R88" s="1">
        <f>IF('　前日大会(11月17日）'!M85="希望する",200,0)</f>
        <v>0</v>
      </c>
      <c r="S88" s="1">
        <f>IF('　前日大会(11月17日）'!I85="参加する",300,0)</f>
        <v>0</v>
      </c>
    </row>
    <row r="89" spans="14:19">
      <c r="N89" s="1">
        <v>82</v>
      </c>
      <c r="O89" s="1">
        <f>IF('　前日大会(11月17日）'!G86="学生(高校生以下を除く)",1300,0)+IF('　前日大会(11月17日）'!G86="高校生以下",800,0)+IF('　前日大会(11月17日）'!G86="社会人",1800,0)</f>
        <v>0</v>
      </c>
      <c r="P89" s="1">
        <f>IF('　前日大会(11月17日）'!J86="レンタル",300,0)</f>
        <v>0</v>
      </c>
      <c r="Q89" s="1">
        <f>IF('　前日大会(11月17日）'!L86="希望する",200,0)</f>
        <v>0</v>
      </c>
      <c r="R89" s="1">
        <f>IF('　前日大会(11月17日）'!M86="希望する",200,0)</f>
        <v>0</v>
      </c>
      <c r="S89" s="1">
        <f>IF('　前日大会(11月17日）'!I86="参加する",300,0)</f>
        <v>0</v>
      </c>
    </row>
    <row r="90" spans="14:19">
      <c r="N90" s="1">
        <v>83</v>
      </c>
      <c r="O90" s="1">
        <f>IF('　前日大会(11月17日）'!G87="学生(高校生以下を除く)",1300,0)+IF('　前日大会(11月17日）'!G87="高校生以下",800,0)+IF('　前日大会(11月17日）'!G87="社会人",1800,0)</f>
        <v>0</v>
      </c>
      <c r="P90" s="1">
        <f>IF('　前日大会(11月17日）'!J87="レンタル",300,0)</f>
        <v>0</v>
      </c>
      <c r="Q90" s="1">
        <f>IF('　前日大会(11月17日）'!L87="希望する",200,0)</f>
        <v>0</v>
      </c>
      <c r="R90" s="1">
        <f>IF('　前日大会(11月17日）'!M87="希望する",200,0)</f>
        <v>0</v>
      </c>
      <c r="S90" s="1">
        <f>IF('　前日大会(11月17日）'!I87="参加する",300,0)</f>
        <v>0</v>
      </c>
    </row>
    <row r="91" spans="14:19">
      <c r="N91" s="1">
        <v>84</v>
      </c>
      <c r="O91" s="1">
        <f>IF('　前日大会(11月17日）'!G88="学生(高校生以下を除く)",1300,0)+IF('　前日大会(11月17日）'!G88="高校生以下",800,0)+IF('　前日大会(11月17日）'!G88="社会人",1800,0)</f>
        <v>0</v>
      </c>
      <c r="P91" s="1">
        <f>IF('　前日大会(11月17日）'!J88="レンタル",300,0)</f>
        <v>0</v>
      </c>
      <c r="Q91" s="1">
        <f>IF('　前日大会(11月17日）'!L88="希望する",200,0)</f>
        <v>0</v>
      </c>
      <c r="R91" s="1">
        <f>IF('　前日大会(11月17日）'!M88="希望する",200,0)</f>
        <v>0</v>
      </c>
      <c r="S91" s="1">
        <f>IF('　前日大会(11月17日）'!I88="参加する",300,0)</f>
        <v>0</v>
      </c>
    </row>
    <row r="92" spans="14:19">
      <c r="N92" s="1">
        <v>85</v>
      </c>
      <c r="O92" s="1">
        <f>IF('　前日大会(11月17日）'!G89="学生(高校生以下を除く)",1300,0)+IF('　前日大会(11月17日）'!G89="高校生以下",800,0)+IF('　前日大会(11月17日）'!G89="社会人",1800,0)</f>
        <v>0</v>
      </c>
      <c r="P92" s="1">
        <f>IF('　前日大会(11月17日）'!J89="レンタル",300,0)</f>
        <v>0</v>
      </c>
      <c r="Q92" s="1">
        <f>IF('　前日大会(11月17日）'!L89="希望する",200,0)</f>
        <v>0</v>
      </c>
      <c r="R92" s="1">
        <f>IF('　前日大会(11月17日）'!M89="希望する",200,0)</f>
        <v>0</v>
      </c>
      <c r="S92" s="1">
        <f>IF('　前日大会(11月17日）'!I89="参加する",300,0)</f>
        <v>0</v>
      </c>
    </row>
    <row r="93" spans="14:19">
      <c r="N93" s="1">
        <v>86</v>
      </c>
      <c r="O93" s="1">
        <f>IF('　前日大会(11月17日）'!G90="学生(高校生以下を除く)",1300,0)+IF('　前日大会(11月17日）'!G90="高校生以下",800,0)+IF('　前日大会(11月17日）'!G90="社会人",1800,0)</f>
        <v>0</v>
      </c>
      <c r="P93" s="1">
        <f>IF('　前日大会(11月17日）'!J90="レンタル",300,0)</f>
        <v>0</v>
      </c>
      <c r="Q93" s="1">
        <f>IF('　前日大会(11月17日）'!L90="希望する",200,0)</f>
        <v>0</v>
      </c>
      <c r="R93" s="1">
        <f>IF('　前日大会(11月17日）'!M90="希望する",200,0)</f>
        <v>0</v>
      </c>
      <c r="S93" s="1">
        <f>IF('　前日大会(11月17日）'!I90="参加する",300,0)</f>
        <v>0</v>
      </c>
    </row>
    <row r="94" spans="14:19">
      <c r="N94" s="1">
        <v>87</v>
      </c>
      <c r="O94" s="1">
        <f>IF('　前日大会(11月17日）'!G91="学生(高校生以下を除く)",1300,0)+IF('　前日大会(11月17日）'!G91="高校生以下",800,0)+IF('　前日大会(11月17日）'!G91="社会人",1800,0)</f>
        <v>0</v>
      </c>
      <c r="P94" s="1">
        <f>IF('　前日大会(11月17日）'!J91="レンタル",300,0)</f>
        <v>0</v>
      </c>
      <c r="Q94" s="1">
        <f>IF('　前日大会(11月17日）'!L91="希望する",200,0)</f>
        <v>0</v>
      </c>
      <c r="R94" s="1">
        <f>IF('　前日大会(11月17日）'!M91="希望する",200,0)</f>
        <v>0</v>
      </c>
      <c r="S94" s="1">
        <f>IF('　前日大会(11月17日）'!I91="参加する",300,0)</f>
        <v>0</v>
      </c>
    </row>
    <row r="95" spans="14:19">
      <c r="N95" s="1">
        <v>88</v>
      </c>
      <c r="O95" s="1">
        <f>IF('　前日大会(11月17日）'!G92="学生(高校生以下を除く)",1300,0)+IF('　前日大会(11月17日）'!G92="高校生以下",800,0)+IF('　前日大会(11月17日）'!G92="社会人",1800,0)</f>
        <v>0</v>
      </c>
      <c r="P95" s="1">
        <f>IF('　前日大会(11月17日）'!J92="レンタル",300,0)</f>
        <v>0</v>
      </c>
      <c r="Q95" s="1">
        <f>IF('　前日大会(11月17日）'!L92="希望する",200,0)</f>
        <v>0</v>
      </c>
      <c r="R95" s="1">
        <f>IF('　前日大会(11月17日）'!M92="希望する",200,0)</f>
        <v>0</v>
      </c>
      <c r="S95" s="1">
        <f>IF('　前日大会(11月17日）'!I92="参加する",300,0)</f>
        <v>0</v>
      </c>
    </row>
    <row r="96" spans="14:19">
      <c r="N96" s="1">
        <v>89</v>
      </c>
      <c r="O96" s="1">
        <f>IF('　前日大会(11月17日）'!G93="学生(高校生以下を除く)",1300,0)+IF('　前日大会(11月17日）'!G93="高校生以下",800,0)+IF('　前日大会(11月17日）'!G93="社会人",1800,0)</f>
        <v>0</v>
      </c>
      <c r="P96" s="1">
        <f>IF('　前日大会(11月17日）'!J93="レンタル",300,0)</f>
        <v>0</v>
      </c>
      <c r="Q96" s="1">
        <f>IF('　前日大会(11月17日）'!L93="希望する",200,0)</f>
        <v>0</v>
      </c>
      <c r="R96" s="1">
        <f>IF('　前日大会(11月17日）'!M93="希望する",200,0)</f>
        <v>0</v>
      </c>
      <c r="S96" s="1">
        <f>IF('　前日大会(11月17日）'!I93="参加する",300,0)</f>
        <v>0</v>
      </c>
    </row>
    <row r="97" spans="14:19">
      <c r="N97" s="1">
        <v>90</v>
      </c>
      <c r="O97" s="1">
        <f>IF('　前日大会(11月17日）'!G94="学生(高校生以下を除く)",1300,0)+IF('　前日大会(11月17日）'!G94="高校生以下",800,0)+IF('　前日大会(11月17日）'!G94="社会人",1800,0)</f>
        <v>0</v>
      </c>
      <c r="P97" s="1">
        <f>IF('　前日大会(11月17日）'!J94="レンタル",300,0)</f>
        <v>0</v>
      </c>
      <c r="Q97" s="1">
        <f>IF('　前日大会(11月17日）'!L94="希望する",200,0)</f>
        <v>0</v>
      </c>
      <c r="R97" s="1">
        <f>IF('　前日大会(11月17日）'!M94="希望する",200,0)</f>
        <v>0</v>
      </c>
      <c r="S97" s="1">
        <f>IF('　前日大会(11月17日）'!I94="参加する",300,0)</f>
        <v>0</v>
      </c>
    </row>
    <row r="98" spans="14:19">
      <c r="N98" s="1">
        <v>91</v>
      </c>
      <c r="O98" s="1">
        <f>IF('　前日大会(11月17日）'!G95="学生(高校生以下を除く)",1300,0)+IF('　前日大会(11月17日）'!G95="高校生以下",800,0)+IF('　前日大会(11月17日）'!G95="社会人",1800,0)</f>
        <v>0</v>
      </c>
      <c r="P98" s="1">
        <f>IF('　前日大会(11月17日）'!J95="レンタル",300,0)</f>
        <v>0</v>
      </c>
      <c r="Q98" s="1">
        <f>IF('　前日大会(11月17日）'!L95="希望する",200,0)</f>
        <v>0</v>
      </c>
      <c r="R98" s="1">
        <f>IF('　前日大会(11月17日）'!M95="希望する",200,0)</f>
        <v>0</v>
      </c>
      <c r="S98" s="1">
        <f>IF('　前日大会(11月17日）'!I95="参加する",300,0)</f>
        <v>0</v>
      </c>
    </row>
    <row r="99" spans="14:19">
      <c r="N99" s="1">
        <v>92</v>
      </c>
      <c r="O99" s="1">
        <f>IF('　前日大会(11月17日）'!G96="学生(高校生以下を除く)",1300,0)+IF('　前日大会(11月17日）'!G96="高校生以下",800,0)+IF('　前日大会(11月17日）'!G96="社会人",1800,0)</f>
        <v>0</v>
      </c>
      <c r="P99" s="1">
        <f>IF('　前日大会(11月17日）'!J96="レンタル",300,0)</f>
        <v>0</v>
      </c>
      <c r="Q99" s="1">
        <f>IF('　前日大会(11月17日）'!L96="希望する",200,0)</f>
        <v>0</v>
      </c>
      <c r="R99" s="1">
        <f>IF('　前日大会(11月17日）'!M96="希望する",200,0)</f>
        <v>0</v>
      </c>
      <c r="S99" s="1">
        <f>IF('　前日大会(11月17日）'!I96="参加する",300,0)</f>
        <v>0</v>
      </c>
    </row>
    <row r="100" spans="14:19">
      <c r="N100" s="1">
        <v>93</v>
      </c>
      <c r="O100" s="1">
        <f>IF('　前日大会(11月17日）'!G97="学生(高校生以下を除く)",1300,0)+IF('　前日大会(11月17日）'!G97="高校生以下",800,0)+IF('　前日大会(11月17日）'!G97="社会人",1800,0)</f>
        <v>0</v>
      </c>
      <c r="P100" s="1">
        <f>IF('　前日大会(11月17日）'!J97="レンタル",300,0)</f>
        <v>0</v>
      </c>
      <c r="Q100" s="1">
        <f>IF('　前日大会(11月17日）'!L97="希望する",200,0)</f>
        <v>0</v>
      </c>
      <c r="R100" s="1">
        <f>IF('　前日大会(11月17日）'!M97="希望する",200,0)</f>
        <v>0</v>
      </c>
      <c r="S100" s="1">
        <f>IF('　前日大会(11月17日）'!I97="参加する",300,0)</f>
        <v>0</v>
      </c>
    </row>
    <row r="101" spans="14:19">
      <c r="N101" s="1">
        <v>94</v>
      </c>
      <c r="O101" s="1">
        <f>IF('　前日大会(11月17日）'!G98="学生(高校生以下を除く)",1300,0)+IF('　前日大会(11月17日）'!G98="高校生以下",800,0)+IF('　前日大会(11月17日）'!G98="社会人",1800,0)</f>
        <v>0</v>
      </c>
      <c r="P101" s="1">
        <f>IF('　前日大会(11月17日）'!J98="レンタル",300,0)</f>
        <v>0</v>
      </c>
      <c r="Q101" s="1">
        <f>IF('　前日大会(11月17日）'!L98="希望する",200,0)</f>
        <v>0</v>
      </c>
      <c r="R101" s="1">
        <f>IF('　前日大会(11月17日）'!M98="希望する",200,0)</f>
        <v>0</v>
      </c>
      <c r="S101" s="1">
        <f>IF('　前日大会(11月17日）'!I98="参加する",300,0)</f>
        <v>0</v>
      </c>
    </row>
    <row r="102" spans="14:19">
      <c r="N102" s="1">
        <v>95</v>
      </c>
      <c r="O102" s="1">
        <f>IF('　前日大会(11月17日）'!G99="学生(高校生以下を除く)",1300,0)+IF('　前日大会(11月17日）'!G99="高校生以下",800,0)+IF('　前日大会(11月17日）'!G99="社会人",1800,0)</f>
        <v>0</v>
      </c>
      <c r="P102" s="1">
        <f>IF('　前日大会(11月17日）'!J99="レンタル",300,0)</f>
        <v>0</v>
      </c>
      <c r="Q102" s="1">
        <f>IF('　前日大会(11月17日）'!L99="希望する",200,0)</f>
        <v>0</v>
      </c>
      <c r="R102" s="1">
        <f>IF('　前日大会(11月17日）'!M99="希望する",200,0)</f>
        <v>0</v>
      </c>
      <c r="S102" s="1">
        <f>IF('　前日大会(11月17日）'!I99="参加する",300,0)</f>
        <v>0</v>
      </c>
    </row>
    <row r="103" spans="14:19">
      <c r="N103" s="1">
        <v>96</v>
      </c>
      <c r="O103" s="1">
        <f>IF('　前日大会(11月17日）'!G100="学生(高校生以下を除く)",1300,0)+IF('　前日大会(11月17日）'!G100="高校生以下",800,0)+IF('　前日大会(11月17日）'!G100="社会人",1800,0)</f>
        <v>0</v>
      </c>
      <c r="P103" s="1">
        <f>IF('　前日大会(11月17日）'!J100="レンタル",300,0)</f>
        <v>0</v>
      </c>
      <c r="Q103" s="1">
        <f>IF('　前日大会(11月17日）'!L100="希望する",200,0)</f>
        <v>0</v>
      </c>
      <c r="R103" s="1">
        <f>IF('　前日大会(11月17日）'!M100="希望する",200,0)</f>
        <v>0</v>
      </c>
      <c r="S103" s="1">
        <f>IF('　前日大会(11月17日）'!I100="参加する",300,0)</f>
        <v>0</v>
      </c>
    </row>
    <row r="104" spans="14:19">
      <c r="N104" s="1">
        <v>97</v>
      </c>
      <c r="O104" s="1">
        <f>IF('　前日大会(11月17日）'!G101="学生(高校生以下を除く)",1300,0)+IF('　前日大会(11月17日）'!G101="高校生以下",800,0)+IF('　前日大会(11月17日）'!G101="社会人",1800,0)</f>
        <v>0</v>
      </c>
      <c r="P104" s="1">
        <f>IF('　前日大会(11月17日）'!J101="レンタル",300,0)</f>
        <v>0</v>
      </c>
      <c r="Q104" s="1">
        <f>IF('　前日大会(11月17日）'!L101="希望する",200,0)</f>
        <v>0</v>
      </c>
      <c r="R104" s="1">
        <f>IF('　前日大会(11月17日）'!M101="希望する",200,0)</f>
        <v>0</v>
      </c>
      <c r="S104" s="1">
        <f>IF('　前日大会(11月17日）'!I101="参加する",300,0)</f>
        <v>0</v>
      </c>
    </row>
    <row r="105" spans="14:19">
      <c r="N105" s="1">
        <v>98</v>
      </c>
      <c r="O105" s="1">
        <f>IF('　前日大会(11月17日）'!G102="学生(高校生以下を除く)",1300,0)+IF('　前日大会(11月17日）'!G102="高校生以下",800,0)+IF('　前日大会(11月17日）'!G102="社会人",1800,0)</f>
        <v>0</v>
      </c>
      <c r="P105" s="1">
        <f>IF('　前日大会(11月17日）'!J102="レンタル",300,0)</f>
        <v>0</v>
      </c>
      <c r="Q105" s="1">
        <f>IF('　前日大会(11月17日）'!L102="希望する",200,0)</f>
        <v>0</v>
      </c>
      <c r="R105" s="1">
        <f>IF('　前日大会(11月17日）'!M102="希望する",200,0)</f>
        <v>0</v>
      </c>
      <c r="S105" s="1">
        <f>IF('　前日大会(11月17日）'!I102="参加する",300,0)</f>
        <v>0</v>
      </c>
    </row>
    <row r="106" spans="14:19">
      <c r="N106" s="1">
        <v>99</v>
      </c>
      <c r="O106" s="1">
        <f>IF('　前日大会(11月17日）'!G103="学生(高校生以下を除く)",1300,0)+IF('　前日大会(11月17日）'!G103="高校生以下",800,0)+IF('　前日大会(11月17日）'!G103="社会人",1800,0)</f>
        <v>0</v>
      </c>
      <c r="P106" s="1">
        <f>IF('　前日大会(11月17日）'!J103="レンタル",300,0)</f>
        <v>0</v>
      </c>
      <c r="Q106" s="1">
        <f>IF('　前日大会(11月17日）'!L103="希望する",200,0)</f>
        <v>0</v>
      </c>
      <c r="R106" s="1">
        <f>IF('　前日大会(11月17日）'!M103="希望する",200,0)</f>
        <v>0</v>
      </c>
      <c r="S106" s="1">
        <f>IF('　前日大会(11月17日）'!I103="参加する",300,0)</f>
        <v>0</v>
      </c>
    </row>
    <row r="107" spans="14:19">
      <c r="N107" s="1">
        <v>100</v>
      </c>
      <c r="O107" s="1">
        <f>IF('　前日大会(11月17日）'!G104="学生(高校生以下を除く)",1300,0)+IF('　前日大会(11月17日）'!G104="高校生以下",800,0)+IF('　前日大会(11月17日）'!G104="社会人",1800,0)</f>
        <v>0</v>
      </c>
      <c r="P107" s="1">
        <f>IF('　前日大会(11月17日）'!J104="レンタル",300,0)</f>
        <v>0</v>
      </c>
      <c r="Q107" s="1">
        <f>IF('　前日大会(11月17日）'!L104="希望する",200,0)</f>
        <v>0</v>
      </c>
      <c r="R107" s="1">
        <f>IF('　前日大会(11月17日）'!M104="希望する",200,0)</f>
        <v>0</v>
      </c>
      <c r="S107" s="1">
        <f>IF('　前日大会(11月17日）'!I104="参加する",300,0)</f>
        <v>0</v>
      </c>
    </row>
    <row r="108" spans="14:19">
      <c r="N108" s="1">
        <v>101</v>
      </c>
      <c r="O108" s="1">
        <f>IF('　前日大会(11月17日）'!G105="学生(高校生以下を除く)",1300,0)+IF('　前日大会(11月17日）'!G105="高校生以下",800,0)+IF('　前日大会(11月17日）'!G105="社会人",1800,0)</f>
        <v>0</v>
      </c>
      <c r="P108" s="1">
        <f>IF('　前日大会(11月17日）'!J105="レンタル",300,0)</f>
        <v>0</v>
      </c>
      <c r="Q108" s="1">
        <f>IF('　前日大会(11月17日）'!L105="希望する",200,0)</f>
        <v>0</v>
      </c>
      <c r="R108" s="1">
        <f>IF('　前日大会(11月17日）'!M105="希望する",200,0)</f>
        <v>0</v>
      </c>
      <c r="S108" s="1">
        <f>IF('　前日大会(11月17日）'!I105="参加する",300,0)</f>
        <v>0</v>
      </c>
    </row>
    <row r="109" spans="14:19">
      <c r="N109" s="1">
        <v>102</v>
      </c>
      <c r="O109" s="1">
        <f>IF('　前日大会(11月17日）'!G106="学生(高校生以下を除く)",1300,0)+IF('　前日大会(11月17日）'!G106="高校生以下",800,0)+IF('　前日大会(11月17日）'!G106="社会人",1800,0)</f>
        <v>0</v>
      </c>
      <c r="P109" s="1">
        <f>IF('　前日大会(11月17日）'!J106="レンタル",300,0)</f>
        <v>0</v>
      </c>
      <c r="Q109" s="1">
        <f>IF('　前日大会(11月17日）'!L106="希望する",200,0)</f>
        <v>0</v>
      </c>
      <c r="R109" s="1">
        <f>IF('　前日大会(11月17日）'!M106="希望する",200,0)</f>
        <v>0</v>
      </c>
      <c r="S109" s="1">
        <f>IF('　前日大会(11月17日）'!I106="参加する",300,0)</f>
        <v>0</v>
      </c>
    </row>
    <row r="110" spans="14:19">
      <c r="N110" s="1">
        <v>103</v>
      </c>
      <c r="O110" s="1">
        <f>IF('　前日大会(11月17日）'!G107="学生(高校生以下を除く)",1300,0)+IF('　前日大会(11月17日）'!G107="高校生以下",800,0)+IF('　前日大会(11月17日）'!G107="社会人",1800,0)</f>
        <v>0</v>
      </c>
      <c r="P110" s="1">
        <f>IF('　前日大会(11月17日）'!J107="レンタル",300,0)</f>
        <v>0</v>
      </c>
      <c r="Q110" s="1">
        <f>IF('　前日大会(11月17日）'!L107="希望する",200,0)</f>
        <v>0</v>
      </c>
      <c r="R110" s="1">
        <f>IF('　前日大会(11月17日）'!M107="希望する",200,0)</f>
        <v>0</v>
      </c>
      <c r="S110" s="1">
        <f>IF('　前日大会(11月17日）'!I107="参加する",300,0)</f>
        <v>0</v>
      </c>
    </row>
    <row r="111" spans="14:19">
      <c r="N111" s="1">
        <v>104</v>
      </c>
      <c r="O111" s="1">
        <f>IF('　前日大会(11月17日）'!G108="学生(高校生以下を除く)",1300,0)+IF('　前日大会(11月17日）'!G108="高校生以下",800,0)+IF('　前日大会(11月17日）'!G108="社会人",1800,0)</f>
        <v>0</v>
      </c>
      <c r="P111" s="1">
        <f>IF('　前日大会(11月17日）'!J108="レンタル",300,0)</f>
        <v>0</v>
      </c>
      <c r="Q111" s="1">
        <f>IF('　前日大会(11月17日）'!L108="希望する",200,0)</f>
        <v>0</v>
      </c>
      <c r="R111" s="1">
        <f>IF('　前日大会(11月17日）'!M108="希望する",200,0)</f>
        <v>0</v>
      </c>
      <c r="S111" s="1">
        <f>IF('　前日大会(11月17日）'!I108="参加する",300,0)</f>
        <v>0</v>
      </c>
    </row>
    <row r="112" spans="14:19">
      <c r="N112" s="1">
        <v>105</v>
      </c>
      <c r="O112" s="1">
        <f>IF('　前日大会(11月17日）'!G109="学生(高校生以下を除く)",1300,0)+IF('　前日大会(11月17日）'!G109="高校生以下",800,0)+IF('　前日大会(11月17日）'!G109="社会人",1800,0)</f>
        <v>0</v>
      </c>
      <c r="P112" s="1">
        <f>IF('　前日大会(11月17日）'!J109="レンタル",300,0)</f>
        <v>0</v>
      </c>
      <c r="Q112" s="1">
        <f>IF('　前日大会(11月17日）'!L109="希望する",200,0)</f>
        <v>0</v>
      </c>
      <c r="R112" s="1">
        <f>IF('　前日大会(11月17日）'!M109="希望する",200,0)</f>
        <v>0</v>
      </c>
      <c r="S112" s="1">
        <f>IF('　前日大会(11月17日）'!I109="参加する",300,0)</f>
        <v>0</v>
      </c>
    </row>
    <row r="113" spans="14:19">
      <c r="N113" s="1">
        <v>106</v>
      </c>
      <c r="O113" s="1">
        <f>IF('　前日大会(11月17日）'!G110="学生(高校生以下を除く)",1300,0)+IF('　前日大会(11月17日）'!G110="高校生以下",800,0)+IF('　前日大会(11月17日）'!G110="社会人",1800,0)</f>
        <v>0</v>
      </c>
      <c r="P113" s="1">
        <f>IF('　前日大会(11月17日）'!J110="レンタル",300,0)</f>
        <v>0</v>
      </c>
      <c r="Q113" s="1">
        <f>IF('　前日大会(11月17日）'!L110="希望する",200,0)</f>
        <v>0</v>
      </c>
      <c r="R113" s="1">
        <f>IF('　前日大会(11月17日）'!M110="希望する",200,0)</f>
        <v>0</v>
      </c>
      <c r="S113" s="1">
        <f>IF('　前日大会(11月17日）'!I110="参加する",300,0)</f>
        <v>0</v>
      </c>
    </row>
    <row r="114" spans="14:19">
      <c r="N114" s="1">
        <v>107</v>
      </c>
      <c r="O114" s="1">
        <f>IF('　前日大会(11月17日）'!G111="学生(高校生以下を除く)",1300,0)+IF('　前日大会(11月17日）'!G111="高校生以下",800,0)+IF('　前日大会(11月17日）'!G111="社会人",1800,0)</f>
        <v>0</v>
      </c>
      <c r="P114" s="1">
        <f>IF('　前日大会(11月17日）'!J111="レンタル",300,0)</f>
        <v>0</v>
      </c>
      <c r="Q114" s="1">
        <f>IF('　前日大会(11月17日）'!L111="希望する",200,0)</f>
        <v>0</v>
      </c>
      <c r="R114" s="1">
        <f>IF('　前日大会(11月17日）'!M111="希望する",200,0)</f>
        <v>0</v>
      </c>
      <c r="S114" s="1">
        <f>IF('　前日大会(11月17日）'!I111="参加する",300,0)</f>
        <v>0</v>
      </c>
    </row>
    <row r="115" spans="14:19">
      <c r="N115" s="1">
        <v>108</v>
      </c>
      <c r="O115" s="1">
        <f>IF('　前日大会(11月17日）'!G112="学生(高校生以下を除く)",1300,0)+IF('　前日大会(11月17日）'!G112="高校生以下",800,0)+IF('　前日大会(11月17日）'!G112="社会人",1800,0)</f>
        <v>0</v>
      </c>
      <c r="P115" s="1">
        <f>IF('　前日大会(11月17日）'!J112="レンタル",300,0)</f>
        <v>0</v>
      </c>
      <c r="Q115" s="1">
        <f>IF('　前日大会(11月17日）'!L112="希望する",200,0)</f>
        <v>0</v>
      </c>
      <c r="R115" s="1">
        <f>IF('　前日大会(11月17日）'!M112="希望する",200,0)</f>
        <v>0</v>
      </c>
      <c r="S115" s="1">
        <f>IF('　前日大会(11月17日）'!I112="参加する",300,0)</f>
        <v>0</v>
      </c>
    </row>
    <row r="116" spans="14:19">
      <c r="N116" s="1">
        <v>109</v>
      </c>
      <c r="O116" s="1">
        <f>IF('　前日大会(11月17日）'!G113="学生(高校生以下を除く)",1300,0)+IF('　前日大会(11月17日）'!G113="高校生以下",800,0)+IF('　前日大会(11月17日）'!G113="社会人",1800,0)</f>
        <v>0</v>
      </c>
      <c r="P116" s="1">
        <f>IF('　前日大会(11月17日）'!J113="レンタル",300,0)</f>
        <v>0</v>
      </c>
      <c r="Q116" s="1">
        <f>IF('　前日大会(11月17日）'!L113="希望する",200,0)</f>
        <v>0</v>
      </c>
      <c r="R116" s="1">
        <f>IF('　前日大会(11月17日）'!M113="希望する",200,0)</f>
        <v>0</v>
      </c>
      <c r="S116" s="1">
        <f>IF('　前日大会(11月17日）'!I113="参加する",300,0)</f>
        <v>0</v>
      </c>
    </row>
    <row r="117" spans="14:19">
      <c r="N117" s="1">
        <v>110</v>
      </c>
      <c r="O117" s="1">
        <f>IF('　前日大会(11月17日）'!G114="学生(高校生以下を除く)",1300,0)+IF('　前日大会(11月17日）'!G114="高校生以下",800,0)+IF('　前日大会(11月17日）'!G114="社会人",1800,0)</f>
        <v>0</v>
      </c>
      <c r="P117" s="1">
        <f>IF('　前日大会(11月17日）'!J114="レンタル",300,0)</f>
        <v>0</v>
      </c>
      <c r="Q117" s="1">
        <f>IF('　前日大会(11月17日）'!L114="希望する",200,0)</f>
        <v>0</v>
      </c>
      <c r="R117" s="1">
        <f>IF('　前日大会(11月17日）'!M114="希望する",200,0)</f>
        <v>0</v>
      </c>
      <c r="S117" s="1">
        <f>IF('　前日大会(11月17日）'!I114="参加する",300,0)</f>
        <v>0</v>
      </c>
    </row>
    <row r="118" spans="14:19">
      <c r="N118" s="1">
        <v>111</v>
      </c>
      <c r="O118" s="1">
        <f>IF('　前日大会(11月17日）'!G115="学生(高校生以下を除く)",1300,0)+IF('　前日大会(11月17日）'!G115="高校生以下",800,0)+IF('　前日大会(11月17日）'!G115="社会人",1800,0)</f>
        <v>0</v>
      </c>
      <c r="P118" s="1">
        <f>IF('　前日大会(11月17日）'!J115="レンタル",300,0)</f>
        <v>0</v>
      </c>
      <c r="Q118" s="1">
        <f>IF('　前日大会(11月17日）'!L115="希望する",200,0)</f>
        <v>0</v>
      </c>
      <c r="R118" s="1">
        <f>IF('　前日大会(11月17日）'!M115="希望する",200,0)</f>
        <v>0</v>
      </c>
      <c r="S118" s="1">
        <f>IF('　前日大会(11月17日）'!I115="参加する",300,0)</f>
        <v>0</v>
      </c>
    </row>
    <row r="119" spans="14:19">
      <c r="N119" s="1">
        <v>112</v>
      </c>
      <c r="O119" s="1">
        <f>IF('　前日大会(11月17日）'!G116="学生(高校生以下を除く)",1300,0)+IF('　前日大会(11月17日）'!G116="高校生以下",800,0)+IF('　前日大会(11月17日）'!G116="社会人",1800,0)</f>
        <v>0</v>
      </c>
      <c r="P119" s="1">
        <f>IF('　前日大会(11月17日）'!J116="レンタル",300,0)</f>
        <v>0</v>
      </c>
      <c r="Q119" s="1">
        <f>IF('　前日大会(11月17日）'!L116="希望する",200,0)</f>
        <v>0</v>
      </c>
      <c r="R119" s="1">
        <f>IF('　前日大会(11月17日）'!M116="希望する",200,0)</f>
        <v>0</v>
      </c>
      <c r="S119" s="1">
        <f>IF('　前日大会(11月17日）'!I116="参加する",300,0)</f>
        <v>0</v>
      </c>
    </row>
    <row r="120" spans="14:19">
      <c r="N120" s="1">
        <v>113</v>
      </c>
      <c r="O120" s="1">
        <f>IF('　前日大会(11月17日）'!G117="学生(高校生以下を除く)",1300,0)+IF('　前日大会(11月17日）'!G117="高校生以下",800,0)+IF('　前日大会(11月17日）'!G117="社会人",1800,0)</f>
        <v>0</v>
      </c>
      <c r="P120" s="1">
        <f>IF('　前日大会(11月17日）'!J117="レンタル",300,0)</f>
        <v>0</v>
      </c>
      <c r="Q120" s="1">
        <f>IF('　前日大会(11月17日）'!L117="希望する",200,0)</f>
        <v>0</v>
      </c>
      <c r="R120" s="1">
        <f>IF('　前日大会(11月17日）'!M117="希望する",200,0)</f>
        <v>0</v>
      </c>
      <c r="S120" s="1">
        <f>IF('　前日大会(11月17日）'!I117="参加する",300,0)</f>
        <v>0</v>
      </c>
    </row>
    <row r="121" spans="14:19">
      <c r="N121" s="1">
        <v>114</v>
      </c>
      <c r="O121" s="1">
        <f>IF('　前日大会(11月17日）'!G118="学生(高校生以下を除く)",1300,0)+IF('　前日大会(11月17日）'!G118="高校生以下",800,0)+IF('　前日大会(11月17日）'!G118="社会人",1800,0)</f>
        <v>0</v>
      </c>
      <c r="P121" s="1">
        <f>IF('　前日大会(11月17日）'!J118="レンタル",300,0)</f>
        <v>0</v>
      </c>
      <c r="Q121" s="1">
        <f>IF('　前日大会(11月17日）'!L118="希望する",200,0)</f>
        <v>0</v>
      </c>
      <c r="R121" s="1">
        <f>IF('　前日大会(11月17日）'!M118="希望する",200,0)</f>
        <v>0</v>
      </c>
      <c r="S121" s="1">
        <f>IF('　前日大会(11月17日）'!I118="参加する",300,0)</f>
        <v>0</v>
      </c>
    </row>
    <row r="122" spans="14:19">
      <c r="N122" s="1">
        <v>115</v>
      </c>
      <c r="O122" s="1">
        <f>IF('　前日大会(11月17日）'!G119="学生(高校生以下を除く)",1300,0)+IF('　前日大会(11月17日）'!G119="高校生以下",800,0)+IF('　前日大会(11月17日）'!G119="社会人",1800,0)</f>
        <v>0</v>
      </c>
      <c r="P122" s="1">
        <f>IF('　前日大会(11月17日）'!J119="レンタル",300,0)</f>
        <v>0</v>
      </c>
      <c r="Q122" s="1">
        <f>IF('　前日大会(11月17日）'!L119="希望する",200,0)</f>
        <v>0</v>
      </c>
      <c r="R122" s="1">
        <f>IF('　前日大会(11月17日）'!M119="希望する",200,0)</f>
        <v>0</v>
      </c>
      <c r="S122" s="1">
        <f>IF('　前日大会(11月17日）'!I119="参加する",300,0)</f>
        <v>0</v>
      </c>
    </row>
    <row r="123" spans="14:19">
      <c r="N123" s="1">
        <v>116</v>
      </c>
      <c r="O123" s="1">
        <f>IF('　前日大会(11月17日）'!G120="学生(高校生以下を除く)",1300,0)+IF('　前日大会(11月17日）'!G120="高校生以下",800,0)+IF('　前日大会(11月17日）'!G120="社会人",1800,0)</f>
        <v>0</v>
      </c>
      <c r="P123" s="1">
        <f>IF('　前日大会(11月17日）'!J120="レンタル",300,0)</f>
        <v>0</v>
      </c>
      <c r="Q123" s="1">
        <f>IF('　前日大会(11月17日）'!L120="希望する",200,0)</f>
        <v>0</v>
      </c>
      <c r="R123" s="1">
        <f>IF('　前日大会(11月17日）'!M120="希望する",200,0)</f>
        <v>0</v>
      </c>
      <c r="S123" s="1">
        <f>IF('　前日大会(11月17日）'!I120="参加する",300,0)</f>
        <v>0</v>
      </c>
    </row>
    <row r="124" spans="14:19">
      <c r="N124" s="1">
        <v>117</v>
      </c>
      <c r="O124" s="1">
        <f>IF('　前日大会(11月17日）'!G121="学生(高校生以下を除く)",1300,0)+IF('　前日大会(11月17日）'!G121="高校生以下",800,0)+IF('　前日大会(11月17日）'!G121="社会人",1800,0)</f>
        <v>0</v>
      </c>
      <c r="P124" s="1">
        <f>IF('　前日大会(11月17日）'!J121="レンタル",300,0)</f>
        <v>0</v>
      </c>
      <c r="Q124" s="1">
        <f>IF('　前日大会(11月17日）'!L121="希望する",200,0)</f>
        <v>0</v>
      </c>
      <c r="R124" s="1">
        <f>IF('　前日大会(11月17日）'!M121="希望する",200,0)</f>
        <v>0</v>
      </c>
      <c r="S124" s="1">
        <f>IF('　前日大会(11月17日）'!I121="参加する",300,0)</f>
        <v>0</v>
      </c>
    </row>
    <row r="125" spans="14:19">
      <c r="N125" s="1">
        <v>118</v>
      </c>
      <c r="O125" s="1">
        <f>IF('　前日大会(11月17日）'!G122="学生(高校生以下を除く)",1300,0)+IF('　前日大会(11月17日）'!G122="高校生以下",800,0)+IF('　前日大会(11月17日）'!G122="社会人",1800,0)</f>
        <v>0</v>
      </c>
      <c r="P125" s="1">
        <f>IF('　前日大会(11月17日）'!J122="レンタル",300,0)</f>
        <v>0</v>
      </c>
      <c r="Q125" s="1">
        <f>IF('　前日大会(11月17日）'!L122="希望する",200,0)</f>
        <v>0</v>
      </c>
      <c r="R125" s="1">
        <f>IF('　前日大会(11月17日）'!M122="希望する",200,0)</f>
        <v>0</v>
      </c>
      <c r="S125" s="1">
        <f>IF('　前日大会(11月17日）'!I122="参加する",300,0)</f>
        <v>0</v>
      </c>
    </row>
    <row r="126" spans="14:19">
      <c r="N126" s="1">
        <v>119</v>
      </c>
      <c r="O126" s="1">
        <f>IF('　前日大会(11月17日）'!G123="学生(高校生以下を除く)",1300,0)+IF('　前日大会(11月17日）'!G123="高校生以下",800,0)+IF('　前日大会(11月17日）'!G123="社会人",1800,0)</f>
        <v>0</v>
      </c>
      <c r="P126" s="1">
        <f>IF('　前日大会(11月17日）'!J123="レンタル",300,0)</f>
        <v>0</v>
      </c>
      <c r="Q126" s="1">
        <f>IF('　前日大会(11月17日）'!L123="希望する",200,0)</f>
        <v>0</v>
      </c>
      <c r="R126" s="1">
        <f>IF('　前日大会(11月17日）'!M123="希望する",200,0)</f>
        <v>0</v>
      </c>
      <c r="S126" s="1">
        <f>IF('　前日大会(11月17日）'!I123="参加する",300,0)</f>
        <v>0</v>
      </c>
    </row>
    <row r="127" spans="14:19">
      <c r="N127" s="1">
        <v>120</v>
      </c>
      <c r="O127" s="1">
        <f>IF('　前日大会(11月17日）'!G124="学生(高校生以下を除く)",1300,0)+IF('　前日大会(11月17日）'!G124="高校生以下",800,0)+IF('　前日大会(11月17日）'!G124="社会人",1800,0)</f>
        <v>0</v>
      </c>
      <c r="P127" s="1">
        <f>IF('　前日大会(11月17日）'!J124="レンタル",300,0)</f>
        <v>0</v>
      </c>
      <c r="Q127" s="1">
        <f>IF('　前日大会(11月17日）'!L124="希望する",200,0)</f>
        <v>0</v>
      </c>
      <c r="R127" s="1">
        <f>IF('　前日大会(11月17日）'!M124="希望する",200,0)</f>
        <v>0</v>
      </c>
      <c r="S127" s="1">
        <f>IF('　前日大会(11月17日）'!I124="参加する",300,0)</f>
        <v>0</v>
      </c>
    </row>
    <row r="128" spans="14:19">
      <c r="N128" s="1">
        <v>121</v>
      </c>
      <c r="O128" s="1">
        <f>IF('　前日大会(11月17日）'!G125="学生(高校生以下を除く)",1300,0)+IF('　前日大会(11月17日）'!G125="高校生以下",800,0)+IF('　前日大会(11月17日）'!G125="社会人",1800,0)</f>
        <v>0</v>
      </c>
      <c r="P128" s="1">
        <f>IF('　前日大会(11月17日）'!J125="レンタル",300,0)</f>
        <v>0</v>
      </c>
      <c r="Q128" s="1">
        <f>IF('　前日大会(11月17日）'!L125="希望する",200,0)</f>
        <v>0</v>
      </c>
      <c r="R128" s="1">
        <f>IF('　前日大会(11月17日）'!M125="希望する",200,0)</f>
        <v>0</v>
      </c>
      <c r="S128" s="1">
        <f>IF('　前日大会(11月17日）'!I125="参加する",300,0)</f>
        <v>0</v>
      </c>
    </row>
    <row r="129" spans="14:19">
      <c r="N129" s="1">
        <v>122</v>
      </c>
      <c r="O129" s="1">
        <f>IF('　前日大会(11月17日）'!G126="学生(高校生以下を除く)",1300,0)+IF('　前日大会(11月17日）'!G126="高校生以下",800,0)+IF('　前日大会(11月17日）'!G126="社会人",1800,0)</f>
        <v>0</v>
      </c>
      <c r="P129" s="1">
        <f>IF('　前日大会(11月17日）'!J126="レンタル",300,0)</f>
        <v>0</v>
      </c>
      <c r="Q129" s="1">
        <f>IF('　前日大会(11月17日）'!L126="希望する",200,0)</f>
        <v>0</v>
      </c>
      <c r="R129" s="1">
        <f>IF('　前日大会(11月17日）'!M126="希望する",200,0)</f>
        <v>0</v>
      </c>
      <c r="S129" s="1">
        <f>IF('　前日大会(11月17日）'!I126="参加する",300,0)</f>
        <v>0</v>
      </c>
    </row>
    <row r="130" spans="14:19">
      <c r="N130" s="1">
        <v>123</v>
      </c>
      <c r="O130" s="1">
        <f>IF('　前日大会(11月17日）'!G127="学生(高校生以下を除く)",1300,0)+IF('　前日大会(11月17日）'!G127="高校生以下",800,0)+IF('　前日大会(11月17日）'!G127="社会人",1800,0)</f>
        <v>0</v>
      </c>
      <c r="P130" s="1">
        <f>IF('　前日大会(11月17日）'!J127="レンタル",300,0)</f>
        <v>0</v>
      </c>
      <c r="Q130" s="1">
        <f>IF('　前日大会(11月17日）'!L127="希望する",200,0)</f>
        <v>0</v>
      </c>
      <c r="R130" s="1">
        <f>IF('　前日大会(11月17日）'!M127="希望する",200,0)</f>
        <v>0</v>
      </c>
      <c r="S130" s="1">
        <f>IF('　前日大会(11月17日）'!I127="参加する",300,0)</f>
        <v>0</v>
      </c>
    </row>
    <row r="131" spans="14:19">
      <c r="N131" s="1">
        <v>124</v>
      </c>
      <c r="O131" s="1">
        <f>IF('　前日大会(11月17日）'!G128="学生(高校生以下を除く)",1300,0)+IF('　前日大会(11月17日）'!G128="高校生以下",800,0)+IF('　前日大会(11月17日）'!G128="社会人",1800,0)</f>
        <v>0</v>
      </c>
      <c r="P131" s="1">
        <f>IF('　前日大会(11月17日）'!J128="レンタル",300,0)</f>
        <v>0</v>
      </c>
      <c r="Q131" s="1">
        <f>IF('　前日大会(11月17日）'!L128="希望する",200,0)</f>
        <v>0</v>
      </c>
      <c r="R131" s="1">
        <f>IF('　前日大会(11月17日）'!M128="希望する",200,0)</f>
        <v>0</v>
      </c>
      <c r="S131" s="1">
        <f>IF('　前日大会(11月17日）'!I128="参加する",300,0)</f>
        <v>0</v>
      </c>
    </row>
    <row r="132" spans="14:19">
      <c r="N132" s="1">
        <v>125</v>
      </c>
      <c r="O132" s="1">
        <f>IF('　前日大会(11月17日）'!G129="学生(高校生以下を除く)",1300,0)+IF('　前日大会(11月17日）'!G129="高校生以下",800,0)+IF('　前日大会(11月17日）'!G129="社会人",1800,0)</f>
        <v>0</v>
      </c>
      <c r="P132" s="1">
        <f>IF('　前日大会(11月17日）'!J129="レンタル",300,0)</f>
        <v>0</v>
      </c>
      <c r="Q132" s="1">
        <f>IF('　前日大会(11月17日）'!L129="希望する",200,0)</f>
        <v>0</v>
      </c>
      <c r="R132" s="1">
        <f>IF('　前日大会(11月17日）'!M129="希望する",200,0)</f>
        <v>0</v>
      </c>
      <c r="S132" s="1">
        <f>IF('　前日大会(11月17日）'!I129="参加する",300,0)</f>
        <v>0</v>
      </c>
    </row>
    <row r="133" spans="14:19">
      <c r="N133" s="1">
        <v>126</v>
      </c>
      <c r="O133" s="1">
        <f>IF('　前日大会(11月17日）'!G130="学生(高校生以下を除く)",1300,0)+IF('　前日大会(11月17日）'!G130="高校生以下",800,0)+IF('　前日大会(11月17日）'!G130="社会人",1800,0)</f>
        <v>0</v>
      </c>
      <c r="P133" s="1">
        <f>IF('　前日大会(11月17日）'!J130="レンタル",300,0)</f>
        <v>0</v>
      </c>
      <c r="Q133" s="1">
        <f>IF('　前日大会(11月17日）'!L130="希望する",200,0)</f>
        <v>0</v>
      </c>
      <c r="R133" s="1">
        <f>IF('　前日大会(11月17日）'!M130="希望する",200,0)</f>
        <v>0</v>
      </c>
      <c r="S133" s="1">
        <f>IF('　前日大会(11月17日）'!I130="参加する",300,0)</f>
        <v>0</v>
      </c>
    </row>
    <row r="134" spans="14:19">
      <c r="N134" s="1">
        <v>127</v>
      </c>
      <c r="O134" s="1">
        <f>IF('　前日大会(11月17日）'!G131="学生(高校生以下を除く)",1300,0)+IF('　前日大会(11月17日）'!G131="高校生以下",800,0)+IF('　前日大会(11月17日）'!G131="社会人",1800,0)</f>
        <v>0</v>
      </c>
      <c r="P134" s="1">
        <f>IF('　前日大会(11月17日）'!J131="レンタル",300,0)</f>
        <v>0</v>
      </c>
      <c r="Q134" s="1">
        <f>IF('　前日大会(11月17日）'!L131="希望する",200,0)</f>
        <v>0</v>
      </c>
      <c r="R134" s="1">
        <f>IF('　前日大会(11月17日）'!M131="希望する",200,0)</f>
        <v>0</v>
      </c>
      <c r="S134" s="1">
        <f>IF('　前日大会(11月17日）'!I131="参加する",300,0)</f>
        <v>0</v>
      </c>
    </row>
    <row r="135" spans="14:19">
      <c r="N135" s="1">
        <v>128</v>
      </c>
      <c r="O135" s="1">
        <f>IF('　前日大会(11月17日）'!G132="学生(高校生以下を除く)",1300,0)+IF('　前日大会(11月17日）'!G132="高校生以下",800,0)+IF('　前日大会(11月17日）'!G132="社会人",1800,0)</f>
        <v>0</v>
      </c>
      <c r="P135" s="1">
        <f>IF('　前日大会(11月17日）'!J132="レンタル",300,0)</f>
        <v>0</v>
      </c>
      <c r="Q135" s="1">
        <f>IF('　前日大会(11月17日）'!L132="希望する",200,0)</f>
        <v>0</v>
      </c>
      <c r="R135" s="1">
        <f>IF('　前日大会(11月17日）'!M132="希望する",200,0)</f>
        <v>0</v>
      </c>
      <c r="S135" s="1">
        <f>IF('　前日大会(11月17日）'!I132="参加する",300,0)</f>
        <v>0</v>
      </c>
    </row>
    <row r="136" spans="14:19">
      <c r="N136" s="1">
        <v>129</v>
      </c>
      <c r="O136" s="1">
        <f>IF('　前日大会(11月17日）'!G133="学生(高校生以下を除く)",1300,0)+IF('　前日大会(11月17日）'!G133="高校生以下",800,0)+IF('　前日大会(11月17日）'!G133="社会人",1800,0)</f>
        <v>0</v>
      </c>
      <c r="P136" s="1">
        <f>IF('　前日大会(11月17日）'!J133="レンタル",300,0)</f>
        <v>0</v>
      </c>
      <c r="Q136" s="1">
        <f>IF('　前日大会(11月17日）'!L133="希望する",200,0)</f>
        <v>0</v>
      </c>
      <c r="R136" s="1">
        <f>IF('　前日大会(11月17日）'!M133="希望する",200,0)</f>
        <v>0</v>
      </c>
      <c r="S136" s="1">
        <f>IF('　前日大会(11月17日）'!I133="参加する",300,0)</f>
        <v>0</v>
      </c>
    </row>
    <row r="137" spans="14:19">
      <c r="N137" s="1">
        <v>130</v>
      </c>
      <c r="O137" s="1">
        <f>IF('　前日大会(11月17日）'!G134="学生(高校生以下を除く)",1300,0)+IF('　前日大会(11月17日）'!G134="高校生以下",800,0)+IF('　前日大会(11月17日）'!G134="社会人",1800,0)</f>
        <v>0</v>
      </c>
      <c r="P137" s="1">
        <f>IF('　前日大会(11月17日）'!J134="レンタル",300,0)</f>
        <v>0</v>
      </c>
      <c r="Q137" s="1">
        <f>IF('　前日大会(11月17日）'!L134="希望する",200,0)</f>
        <v>0</v>
      </c>
      <c r="R137" s="1">
        <f>IF('　前日大会(11月17日）'!M134="希望する",200,0)</f>
        <v>0</v>
      </c>
      <c r="S137" s="1">
        <f>IF('　前日大会(11月17日）'!I134="参加する",300,0)</f>
        <v>0</v>
      </c>
    </row>
    <row r="138" spans="14:19">
      <c r="N138" s="1">
        <v>131</v>
      </c>
      <c r="O138" s="1">
        <f>IF('　前日大会(11月17日）'!G135="学生(高校生以下を除く)",1300,0)+IF('　前日大会(11月17日）'!G135="高校生以下",800,0)+IF('　前日大会(11月17日）'!G135="社会人",1800,0)</f>
        <v>0</v>
      </c>
      <c r="P138" s="1">
        <f>IF('　前日大会(11月17日）'!J135="レンタル",300,0)</f>
        <v>0</v>
      </c>
      <c r="Q138" s="1">
        <f>IF('　前日大会(11月17日）'!L135="希望する",200,0)</f>
        <v>0</v>
      </c>
      <c r="R138" s="1">
        <f>IF('　前日大会(11月17日）'!M135="希望する",200,0)</f>
        <v>0</v>
      </c>
      <c r="S138" s="1">
        <f>IF('　前日大会(11月17日）'!I135="参加する",300,0)</f>
        <v>0</v>
      </c>
    </row>
    <row r="139" spans="14:19">
      <c r="N139" s="1">
        <v>132</v>
      </c>
      <c r="O139" s="1">
        <f>IF('　前日大会(11月17日）'!G136="学生(高校生以下を除く)",1300,0)+IF('　前日大会(11月17日）'!G136="高校生以下",800,0)+IF('　前日大会(11月17日）'!G136="社会人",1800,0)</f>
        <v>0</v>
      </c>
      <c r="P139" s="1">
        <f>IF('　前日大会(11月17日）'!J136="レンタル",300,0)</f>
        <v>0</v>
      </c>
      <c r="Q139" s="1">
        <f>IF('　前日大会(11月17日）'!L136="希望する",200,0)</f>
        <v>0</v>
      </c>
      <c r="R139" s="1">
        <f>IF('　前日大会(11月17日）'!M136="希望する",200,0)</f>
        <v>0</v>
      </c>
      <c r="S139" s="1">
        <f>IF('　前日大会(11月17日）'!I136="参加する",300,0)</f>
        <v>0</v>
      </c>
    </row>
    <row r="140" spans="14:19">
      <c r="N140" s="1">
        <v>133</v>
      </c>
      <c r="O140" s="1">
        <f>IF('　前日大会(11月17日）'!G137="学生(高校生以下を除く)",1300,0)+IF('　前日大会(11月17日）'!G137="高校生以下",800,0)+IF('　前日大会(11月17日）'!G137="社会人",1800,0)</f>
        <v>0</v>
      </c>
      <c r="P140" s="1">
        <f>IF('　前日大会(11月17日）'!J137="レンタル",300,0)</f>
        <v>0</v>
      </c>
      <c r="Q140" s="1">
        <f>IF('　前日大会(11月17日）'!L137="希望する",200,0)</f>
        <v>0</v>
      </c>
      <c r="R140" s="1">
        <f>IF('　前日大会(11月17日）'!M137="希望する",200,0)</f>
        <v>0</v>
      </c>
      <c r="S140" s="1">
        <f>IF('　前日大会(11月17日）'!I137="参加する",300,0)</f>
        <v>0</v>
      </c>
    </row>
    <row r="141" spans="14:19">
      <c r="N141" s="1">
        <v>134</v>
      </c>
      <c r="O141" s="1">
        <f>IF('　前日大会(11月17日）'!G138="学生(高校生以下を除く)",1300,0)+IF('　前日大会(11月17日）'!G138="高校生以下",800,0)+IF('　前日大会(11月17日）'!G138="社会人",1800,0)</f>
        <v>0</v>
      </c>
      <c r="P141" s="1">
        <f>IF('　前日大会(11月17日）'!J138="レンタル",300,0)</f>
        <v>0</v>
      </c>
      <c r="Q141" s="1">
        <f>IF('　前日大会(11月17日）'!L138="希望する",200,0)</f>
        <v>0</v>
      </c>
      <c r="R141" s="1">
        <f>IF('　前日大会(11月17日）'!M138="希望する",200,0)</f>
        <v>0</v>
      </c>
      <c r="S141" s="1">
        <f>IF('　前日大会(11月17日）'!I138="参加する",300,0)</f>
        <v>0</v>
      </c>
    </row>
    <row r="142" spans="14:19">
      <c r="N142" s="1">
        <v>135</v>
      </c>
      <c r="O142" s="1">
        <f>IF('　前日大会(11月17日）'!G139="学生(高校生以下を除く)",1300,0)+IF('　前日大会(11月17日）'!G139="高校生以下",800,0)+IF('　前日大会(11月17日）'!G139="社会人",1800,0)</f>
        <v>0</v>
      </c>
      <c r="P142" s="1">
        <f>IF('　前日大会(11月17日）'!J139="レンタル",300,0)</f>
        <v>0</v>
      </c>
      <c r="Q142" s="1">
        <f>IF('　前日大会(11月17日）'!L139="希望する",200,0)</f>
        <v>0</v>
      </c>
      <c r="R142" s="1">
        <f>IF('　前日大会(11月17日）'!M139="希望する",200,0)</f>
        <v>0</v>
      </c>
      <c r="S142" s="1">
        <f>IF('　前日大会(11月17日）'!I139="参加する",300,0)</f>
        <v>0</v>
      </c>
    </row>
    <row r="143" spans="14:19">
      <c r="N143" s="1">
        <v>136</v>
      </c>
      <c r="O143" s="1">
        <f>IF('　前日大会(11月17日）'!G140="学生(高校生以下を除く)",1300,0)+IF('　前日大会(11月17日）'!G140="高校生以下",800,0)+IF('　前日大会(11月17日）'!G140="社会人",1800,0)</f>
        <v>0</v>
      </c>
      <c r="P143" s="1">
        <f>IF('　前日大会(11月17日）'!J140="レンタル",300,0)</f>
        <v>0</v>
      </c>
      <c r="Q143" s="1">
        <f>IF('　前日大会(11月17日）'!L140="希望する",200,0)</f>
        <v>0</v>
      </c>
      <c r="R143" s="1">
        <f>IF('　前日大会(11月17日）'!M140="希望する",200,0)</f>
        <v>0</v>
      </c>
      <c r="S143" s="1">
        <f>IF('　前日大会(11月17日）'!I140="参加する",300,0)</f>
        <v>0</v>
      </c>
    </row>
    <row r="144" spans="14:19">
      <c r="N144" s="1">
        <v>137</v>
      </c>
      <c r="O144" s="1">
        <f>IF('　前日大会(11月17日）'!G141="学生(高校生以下を除く)",1300,0)+IF('　前日大会(11月17日）'!G141="高校生以下",800,0)+IF('　前日大会(11月17日）'!G141="社会人",1800,0)</f>
        <v>0</v>
      </c>
      <c r="P144" s="1">
        <f>IF('　前日大会(11月17日）'!J141="レンタル",300,0)</f>
        <v>0</v>
      </c>
      <c r="Q144" s="1">
        <f>IF('　前日大会(11月17日）'!L141="希望する",200,0)</f>
        <v>0</v>
      </c>
      <c r="R144" s="1">
        <f>IF('　前日大会(11月17日）'!M141="希望する",200,0)</f>
        <v>0</v>
      </c>
      <c r="S144" s="1">
        <f>IF('　前日大会(11月17日）'!I141="参加する",300,0)</f>
        <v>0</v>
      </c>
    </row>
    <row r="145" spans="14:19">
      <c r="N145" s="1">
        <v>138</v>
      </c>
      <c r="O145" s="1">
        <f>IF('　前日大会(11月17日）'!G142="学生(高校生以下を除く)",1300,0)+IF('　前日大会(11月17日）'!G142="高校生以下",800,0)+IF('　前日大会(11月17日）'!G142="社会人",1800,0)</f>
        <v>0</v>
      </c>
      <c r="P145" s="1">
        <f>IF('　前日大会(11月17日）'!J142="レンタル",300,0)</f>
        <v>0</v>
      </c>
      <c r="Q145" s="1">
        <f>IF('　前日大会(11月17日）'!L142="希望する",200,0)</f>
        <v>0</v>
      </c>
      <c r="R145" s="1">
        <f>IF('　前日大会(11月17日）'!M142="希望する",200,0)</f>
        <v>0</v>
      </c>
      <c r="S145" s="1">
        <f>IF('　前日大会(11月17日）'!I142="参加する",300,0)</f>
        <v>0</v>
      </c>
    </row>
    <row r="146" spans="14:19">
      <c r="N146" s="1">
        <v>139</v>
      </c>
      <c r="O146" s="1">
        <f>IF('　前日大会(11月17日）'!G143="学生(高校生以下を除く)",1300,0)+IF('　前日大会(11月17日）'!G143="高校生以下",800,0)+IF('　前日大会(11月17日）'!G143="社会人",1800,0)</f>
        <v>0</v>
      </c>
      <c r="P146" s="1">
        <f>IF('　前日大会(11月17日）'!J143="レンタル",300,0)</f>
        <v>0</v>
      </c>
      <c r="Q146" s="1">
        <f>IF('　前日大会(11月17日）'!L143="希望する",200,0)</f>
        <v>0</v>
      </c>
      <c r="R146" s="1">
        <f>IF('　前日大会(11月17日）'!M143="希望する",200,0)</f>
        <v>0</v>
      </c>
      <c r="S146" s="1">
        <f>IF('　前日大会(11月17日）'!I143="参加する",300,0)</f>
        <v>0</v>
      </c>
    </row>
    <row r="147" spans="14:19">
      <c r="N147" s="1">
        <v>140</v>
      </c>
      <c r="O147" s="1">
        <f>IF('　前日大会(11月17日）'!G144="学生(高校生以下を除く)",1300,0)+IF('　前日大会(11月17日）'!G144="高校生以下",800,0)+IF('　前日大会(11月17日）'!G144="社会人",1800,0)</f>
        <v>0</v>
      </c>
      <c r="P147" s="1">
        <f>IF('　前日大会(11月17日）'!J144="レンタル",300,0)</f>
        <v>0</v>
      </c>
      <c r="Q147" s="1">
        <f>IF('　前日大会(11月17日）'!L144="希望する",200,0)</f>
        <v>0</v>
      </c>
      <c r="R147" s="1">
        <f>IF('　前日大会(11月17日）'!M144="希望する",200,0)</f>
        <v>0</v>
      </c>
      <c r="S147" s="1">
        <f>IF('　前日大会(11月17日）'!I144="参加する",300,0)</f>
        <v>0</v>
      </c>
    </row>
    <row r="148" spans="14:19">
      <c r="N148" s="1">
        <v>141</v>
      </c>
      <c r="O148" s="1">
        <f>IF('　前日大会(11月17日）'!G145="学生(高校生以下を除く)",1300,0)+IF('　前日大会(11月17日）'!G145="高校生以下",800,0)+IF('　前日大会(11月17日）'!G145="社会人",1800,0)</f>
        <v>0</v>
      </c>
      <c r="P148" s="1">
        <f>IF('　前日大会(11月17日）'!J145="レンタル",300,0)</f>
        <v>0</v>
      </c>
      <c r="Q148" s="1">
        <f>IF('　前日大会(11月17日）'!L145="希望する",200,0)</f>
        <v>0</v>
      </c>
      <c r="R148" s="1">
        <f>IF('　前日大会(11月17日）'!M145="希望する",200,0)</f>
        <v>0</v>
      </c>
      <c r="S148" s="1">
        <f>IF('　前日大会(11月17日）'!I145="参加する",300,0)</f>
        <v>0</v>
      </c>
    </row>
    <row r="149" spans="14:19">
      <c r="N149" s="1">
        <v>142</v>
      </c>
      <c r="O149" s="1">
        <f>IF('　前日大会(11月17日）'!G146="学生(高校生以下を除く)",1300,0)+IF('　前日大会(11月17日）'!G146="高校生以下",800,0)+IF('　前日大会(11月17日）'!G146="社会人",1800,0)</f>
        <v>0</v>
      </c>
      <c r="P149" s="1">
        <f>IF('　前日大会(11月17日）'!J146="レンタル",300,0)</f>
        <v>0</v>
      </c>
      <c r="Q149" s="1">
        <f>IF('　前日大会(11月17日）'!L146="希望する",200,0)</f>
        <v>0</v>
      </c>
      <c r="R149" s="1">
        <f>IF('　前日大会(11月17日）'!M146="希望する",200,0)</f>
        <v>0</v>
      </c>
      <c r="S149" s="1">
        <f>IF('　前日大会(11月17日）'!I146="参加する",300,0)</f>
        <v>0</v>
      </c>
    </row>
    <row r="150" spans="14:19">
      <c r="N150" s="1">
        <v>143</v>
      </c>
      <c r="O150" s="1">
        <f>IF('　前日大会(11月17日）'!G147="学生(高校生以下を除く)",1300,0)+IF('　前日大会(11月17日）'!G147="高校生以下",800,0)+IF('　前日大会(11月17日）'!G147="社会人",1800,0)</f>
        <v>0</v>
      </c>
      <c r="P150" s="1">
        <f>IF('　前日大会(11月17日）'!J147="レンタル",300,0)</f>
        <v>0</v>
      </c>
      <c r="Q150" s="1">
        <f>IF('　前日大会(11月17日）'!L147="希望する",200,0)</f>
        <v>0</v>
      </c>
      <c r="R150" s="1">
        <f>IF('　前日大会(11月17日）'!M147="希望する",200,0)</f>
        <v>0</v>
      </c>
      <c r="S150" s="1">
        <f>IF('　前日大会(11月17日）'!I147="参加する",300,0)</f>
        <v>0</v>
      </c>
    </row>
    <row r="151" spans="14:19">
      <c r="N151" s="1">
        <v>144</v>
      </c>
      <c r="O151" s="1">
        <f>IF('　前日大会(11月17日）'!G148="学生(高校生以下を除く)",1300,0)+IF('　前日大会(11月17日）'!G148="高校生以下",800,0)+IF('　前日大会(11月17日）'!G148="社会人",1800,0)</f>
        <v>0</v>
      </c>
      <c r="P151" s="1">
        <f>IF('　前日大会(11月17日）'!J148="レンタル",300,0)</f>
        <v>0</v>
      </c>
      <c r="Q151" s="1">
        <f>IF('　前日大会(11月17日）'!L148="希望する",200,0)</f>
        <v>0</v>
      </c>
      <c r="R151" s="1">
        <f>IF('　前日大会(11月17日）'!M148="希望する",200,0)</f>
        <v>0</v>
      </c>
      <c r="S151" s="1">
        <f>IF('　前日大会(11月17日）'!I148="参加する",300,0)</f>
        <v>0</v>
      </c>
    </row>
    <row r="152" spans="14:19">
      <c r="N152" s="1">
        <v>145</v>
      </c>
      <c r="O152" s="1">
        <f>IF('　前日大会(11月17日）'!G149="学生(高校生以下を除く)",1300,0)+IF('　前日大会(11月17日）'!G149="高校生以下",800,0)+IF('　前日大会(11月17日）'!G149="社会人",1800,0)</f>
        <v>0</v>
      </c>
      <c r="P152" s="1">
        <f>IF('　前日大会(11月17日）'!J149="レンタル",300,0)</f>
        <v>0</v>
      </c>
      <c r="Q152" s="1">
        <f>IF('　前日大会(11月17日）'!L149="希望する",200,0)</f>
        <v>0</v>
      </c>
      <c r="R152" s="1">
        <f>IF('　前日大会(11月17日）'!M149="希望する",200,0)</f>
        <v>0</v>
      </c>
      <c r="S152" s="1">
        <f>IF('　前日大会(11月17日）'!I149="参加する",300,0)</f>
        <v>0</v>
      </c>
    </row>
    <row r="153" spans="14:19">
      <c r="N153" s="1">
        <v>146</v>
      </c>
      <c r="O153" s="1">
        <f>IF('　前日大会(11月17日）'!G150="学生(高校生以下を除く)",1300,0)+IF('　前日大会(11月17日）'!G150="高校生以下",800,0)+IF('　前日大会(11月17日）'!G150="社会人",1800,0)</f>
        <v>0</v>
      </c>
      <c r="P153" s="1">
        <f>IF('　前日大会(11月17日）'!J150="レンタル",300,0)</f>
        <v>0</v>
      </c>
      <c r="Q153" s="1">
        <f>IF('　前日大会(11月17日）'!L150="希望する",200,0)</f>
        <v>0</v>
      </c>
      <c r="R153" s="1">
        <f>IF('　前日大会(11月17日）'!M150="希望する",200,0)</f>
        <v>0</v>
      </c>
      <c r="S153" s="1">
        <f>IF('　前日大会(11月17日）'!I150="参加する",300,0)</f>
        <v>0</v>
      </c>
    </row>
    <row r="154" spans="14:19">
      <c r="N154" s="1">
        <v>147</v>
      </c>
      <c r="O154" s="1">
        <f>IF('　前日大会(11月17日）'!G151="学生(高校生以下を除く)",1300,0)+IF('　前日大会(11月17日）'!G151="高校生以下",800,0)+IF('　前日大会(11月17日）'!G151="社会人",1800,0)</f>
        <v>0</v>
      </c>
      <c r="P154" s="1">
        <f>IF('　前日大会(11月17日）'!J151="レンタル",300,0)</f>
        <v>0</v>
      </c>
      <c r="Q154" s="1">
        <f>IF('　前日大会(11月17日）'!L151="希望する",200,0)</f>
        <v>0</v>
      </c>
      <c r="R154" s="1">
        <f>IF('　前日大会(11月17日）'!M151="希望する",200,0)</f>
        <v>0</v>
      </c>
      <c r="S154" s="1">
        <f>IF('　前日大会(11月17日）'!I151="参加する",300,0)</f>
        <v>0</v>
      </c>
    </row>
    <row r="155" spans="14:19">
      <c r="N155" s="1">
        <v>148</v>
      </c>
      <c r="O155" s="1">
        <f>IF('　前日大会(11月17日）'!G152="学生(高校生以下を除く)",1300,0)+IF('　前日大会(11月17日）'!G152="高校生以下",800,0)+IF('　前日大会(11月17日）'!G152="社会人",1800,0)</f>
        <v>0</v>
      </c>
      <c r="P155" s="1">
        <f>IF('　前日大会(11月17日）'!J152="レンタル",300,0)</f>
        <v>0</v>
      </c>
      <c r="Q155" s="1">
        <f>IF('　前日大会(11月17日）'!L152="希望する",200,0)</f>
        <v>0</v>
      </c>
      <c r="R155" s="1">
        <f>IF('　前日大会(11月17日）'!M152="希望する",200,0)</f>
        <v>0</v>
      </c>
      <c r="S155" s="1">
        <f>IF('　前日大会(11月17日）'!I152="参加する",300,0)</f>
        <v>0</v>
      </c>
    </row>
    <row r="156" spans="14:19">
      <c r="N156" s="1">
        <v>149</v>
      </c>
      <c r="O156" s="1">
        <f>IF('　前日大会(11月17日）'!G153="学生(高校生以下を除く)",1300,0)+IF('　前日大会(11月17日）'!G153="高校生以下",800,0)+IF('　前日大会(11月17日）'!G153="社会人",1800,0)</f>
        <v>0</v>
      </c>
      <c r="P156" s="1">
        <f>IF('　前日大会(11月17日）'!J153="レンタル",300,0)</f>
        <v>0</v>
      </c>
      <c r="Q156" s="1">
        <f>IF('　前日大会(11月17日）'!L153="希望する",200,0)</f>
        <v>0</v>
      </c>
      <c r="R156" s="1">
        <f>IF('　前日大会(11月17日）'!M153="希望する",200,0)</f>
        <v>0</v>
      </c>
      <c r="S156" s="1">
        <f>IF('　前日大会(11月17日）'!I153="参加する",300,0)</f>
        <v>0</v>
      </c>
    </row>
    <row r="157" spans="14:19">
      <c r="N157" s="1">
        <v>150</v>
      </c>
      <c r="O157" s="1">
        <f>IF('　前日大会(11月17日）'!G154="学生(高校生以下を除く)",1300,0)+IF('　前日大会(11月17日）'!G154="高校生以下",800,0)+IF('　前日大会(11月17日）'!G154="社会人",1800,0)</f>
        <v>0</v>
      </c>
      <c r="P157" s="1">
        <f>IF('　前日大会(11月17日）'!J154="レンタル",300,0)</f>
        <v>0</v>
      </c>
      <c r="Q157" s="1">
        <f>IF('　前日大会(11月17日）'!L154="希望する",200,0)</f>
        <v>0</v>
      </c>
      <c r="R157" s="1">
        <f>IF('　前日大会(11月17日）'!M154="希望する",200,0)</f>
        <v>0</v>
      </c>
      <c r="S157" s="1">
        <f>IF('　前日大会(11月17日）'!I154="参加する",300,0)</f>
        <v>0</v>
      </c>
    </row>
    <row r="158" spans="14:19">
      <c r="N158" s="1">
        <v>151</v>
      </c>
      <c r="O158" s="1">
        <f>IF('　前日大会(11月17日）'!G155="学生(高校生以下を除く)",1300,0)+IF('　前日大会(11月17日）'!G155="高校生以下",800,0)+IF('　前日大会(11月17日）'!G155="社会人",1800,0)</f>
        <v>0</v>
      </c>
      <c r="P158" s="1">
        <f>IF('　前日大会(11月17日）'!J155="レンタル",300,0)</f>
        <v>0</v>
      </c>
      <c r="Q158" s="1">
        <f>IF('　前日大会(11月17日）'!L155="希望する",200,0)</f>
        <v>0</v>
      </c>
      <c r="R158" s="1">
        <f>IF('　前日大会(11月17日）'!M155="希望する",200,0)</f>
        <v>0</v>
      </c>
      <c r="S158" s="1">
        <f>IF('　前日大会(11月17日）'!I155="参加する",300,0)</f>
        <v>0</v>
      </c>
    </row>
    <row r="159" spans="14:19">
      <c r="N159" s="1">
        <v>152</v>
      </c>
      <c r="O159" s="1">
        <f>IF('　前日大会(11月17日）'!G156="学生(高校生以下を除く)",1300,0)+IF('　前日大会(11月17日）'!G156="高校生以下",800,0)+IF('　前日大会(11月17日）'!G156="社会人",1800,0)</f>
        <v>0</v>
      </c>
      <c r="P159" s="1">
        <f>IF('　前日大会(11月17日）'!J156="レンタル",300,0)</f>
        <v>0</v>
      </c>
      <c r="Q159" s="1">
        <f>IF('　前日大会(11月17日）'!L156="希望する",200,0)</f>
        <v>0</v>
      </c>
      <c r="R159" s="1">
        <f>IF('　前日大会(11月17日）'!M156="希望する",200,0)</f>
        <v>0</v>
      </c>
      <c r="S159" s="1">
        <f>IF('　前日大会(11月17日）'!I156="参加する",300,0)</f>
        <v>0</v>
      </c>
    </row>
  </sheetData>
  <phoneticPr fontId="4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7" sqref="C17"/>
    </sheetView>
  </sheetViews>
  <sheetFormatPr defaultRowHeight="18.75"/>
  <sheetData/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25" zoomScale="85" zoomScaleNormal="85" workbookViewId="0">
      <selection activeCell="C36" sqref="C36"/>
    </sheetView>
  </sheetViews>
  <sheetFormatPr defaultRowHeight="18.75"/>
  <cols>
    <col min="1" max="1" width="9.125" customWidth="1"/>
    <col min="2" max="2" width="23.375" customWidth="1"/>
    <col min="3" max="3" width="9.125" customWidth="1"/>
    <col min="4" max="4" width="14.25" customWidth="1"/>
    <col min="5" max="5" width="12.5" customWidth="1"/>
    <col min="6" max="6" width="18.375" customWidth="1"/>
  </cols>
  <sheetData>
    <row r="1" spans="1:6">
      <c r="A1" t="s">
        <v>18</v>
      </c>
      <c r="B1" t="s">
        <v>24</v>
      </c>
      <c r="C1" t="s">
        <v>26</v>
      </c>
      <c r="D1" t="s">
        <v>64</v>
      </c>
      <c r="E1" t="s">
        <v>67</v>
      </c>
      <c r="F1" t="s">
        <v>70</v>
      </c>
    </row>
    <row r="2" spans="1:6">
      <c r="A2" t="s">
        <v>19</v>
      </c>
      <c r="B2" t="s">
        <v>23</v>
      </c>
      <c r="C2" t="s">
        <v>27</v>
      </c>
      <c r="D2" t="s">
        <v>65</v>
      </c>
      <c r="E2" t="s">
        <v>68</v>
      </c>
      <c r="F2" t="s">
        <v>71</v>
      </c>
    </row>
    <row r="3" spans="1:6">
      <c r="B3" t="s">
        <v>22</v>
      </c>
      <c r="C3" t="s">
        <v>28</v>
      </c>
    </row>
    <row r="4" spans="1:6">
      <c r="C4" t="s">
        <v>29</v>
      </c>
    </row>
    <row r="5" spans="1:6">
      <c r="C5" t="s">
        <v>30</v>
      </c>
    </row>
    <row r="6" spans="1:6">
      <c r="C6" t="s">
        <v>31</v>
      </c>
    </row>
    <row r="7" spans="1:6">
      <c r="C7" t="s">
        <v>32</v>
      </c>
    </row>
    <row r="8" spans="1:6">
      <c r="C8" t="s">
        <v>33</v>
      </c>
    </row>
    <row r="9" spans="1:6">
      <c r="C9" t="s">
        <v>34</v>
      </c>
    </row>
    <row r="10" spans="1:6">
      <c r="C10" t="s">
        <v>35</v>
      </c>
    </row>
    <row r="11" spans="1:6">
      <c r="C11" t="s">
        <v>36</v>
      </c>
    </row>
    <row r="12" spans="1:6">
      <c r="C12" t="s">
        <v>37</v>
      </c>
    </row>
    <row r="13" spans="1:6">
      <c r="C13" t="s">
        <v>38</v>
      </c>
    </row>
    <row r="14" spans="1:6">
      <c r="C14" t="s">
        <v>39</v>
      </c>
    </row>
    <row r="15" spans="1:6">
      <c r="C15" t="s">
        <v>40</v>
      </c>
    </row>
    <row r="16" spans="1:6">
      <c r="C16" s="1" t="s">
        <v>42</v>
      </c>
    </row>
    <row r="17" spans="3:3">
      <c r="C17" s="1" t="s">
        <v>43</v>
      </c>
    </row>
    <row r="18" spans="3:3">
      <c r="C18" s="1" t="s">
        <v>44</v>
      </c>
    </row>
    <row r="19" spans="3:3">
      <c r="C19" s="1" t="s">
        <v>45</v>
      </c>
    </row>
    <row r="20" spans="3:3">
      <c r="C20" s="1" t="s">
        <v>46</v>
      </c>
    </row>
    <row r="21" spans="3:3">
      <c r="C21" s="1" t="s">
        <v>47</v>
      </c>
    </row>
    <row r="22" spans="3:3">
      <c r="C22" s="1" t="s">
        <v>48</v>
      </c>
    </row>
    <row r="23" spans="3:3">
      <c r="C23" s="1" t="s">
        <v>49</v>
      </c>
    </row>
    <row r="24" spans="3:3">
      <c r="C24" s="1" t="s">
        <v>50</v>
      </c>
    </row>
    <row r="25" spans="3:3">
      <c r="C25" s="1" t="s">
        <v>51</v>
      </c>
    </row>
    <row r="26" spans="3:3">
      <c r="C26" s="1" t="s">
        <v>52</v>
      </c>
    </row>
    <row r="27" spans="3:3">
      <c r="C27" s="1" t="s">
        <v>53</v>
      </c>
    </row>
    <row r="28" spans="3:3">
      <c r="C28" s="1" t="s">
        <v>54</v>
      </c>
    </row>
    <row r="29" spans="3:3">
      <c r="C29" s="1" t="s">
        <v>55</v>
      </c>
    </row>
    <row r="30" spans="3:3">
      <c r="C30" s="1" t="s">
        <v>56</v>
      </c>
    </row>
    <row r="31" spans="3:3">
      <c r="C31" t="s">
        <v>41</v>
      </c>
    </row>
    <row r="32" spans="3:3">
      <c r="C32" t="s">
        <v>57</v>
      </c>
    </row>
    <row r="33" spans="3:3">
      <c r="C33" t="s">
        <v>58</v>
      </c>
    </row>
    <row r="34" spans="3:3">
      <c r="C34" t="s">
        <v>59</v>
      </c>
    </row>
    <row r="35" spans="3:3">
      <c r="C35" t="s">
        <v>60</v>
      </c>
    </row>
    <row r="36" spans="3:3">
      <c r="C36" t="s">
        <v>61</v>
      </c>
    </row>
    <row r="37" spans="3:3">
      <c r="C37" t="s">
        <v>62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本大会(11月18日)</vt:lpstr>
      <vt:lpstr>　前日大会(11月17日）</vt:lpstr>
      <vt:lpstr>Sheet4</vt:lpstr>
      <vt:lpstr>前日大会(11月17日)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河崎悠樹</dc:creator>
  <cp:lastModifiedBy>河崎悠樹</cp:lastModifiedBy>
  <cp:lastPrinted>2018-09-18T16:28:07Z</cp:lastPrinted>
  <dcterms:created xsi:type="dcterms:W3CDTF">2018-07-02T13:12:55Z</dcterms:created>
  <dcterms:modified xsi:type="dcterms:W3CDTF">2018-10-07T12:50:18Z</dcterms:modified>
</cp:coreProperties>
</file>